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970" activeTab="0"/>
  </bookViews>
  <sheets>
    <sheet name="0503121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<sst xmlns="http://schemas.openxmlformats.org/spreadsheetml/2006/main" count="492" uniqueCount="366">
  <si>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</si>
  <si>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</si>
  <si>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</si>
  <si>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</si>
  <si>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</si>
  <si>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</si>
  <si>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</si>
  <si>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</si>
  <si>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</si>
  <si>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</si>
  <si>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</si>
  <si>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</si>
  <si>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</si>
  <si>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</si>
  <si>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</si>
  <si>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</si>
  <si>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</si>
  <si>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</si>
  <si>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</si>
  <si>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</si>
  <si>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</si>
  <si>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</si>
  <si>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</si>
  <si>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</si>
  <si>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</si>
  <si>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</si>
  <si>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</si>
  <si>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</si>
  <si>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</si>
  <si>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</si>
  <si>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</si>
  <si>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</si>
  <si>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</si>
  <si>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</si>
  <si>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</si>
  <si>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</si>
  <si>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</si>
  <si>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</si>
  <si>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</si>
  <si>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</si>
  <si>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</si>
  <si>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</si>
  <si>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</si>
  <si>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</si>
  <si>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</si>
  <si>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</si>
  <si>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</si>
  <si>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</si>
  <si>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</si>
  <si>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</si>
  <si>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</si>
  <si>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</si>
  <si>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</si>
  <si>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</si>
  <si>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</si>
  <si>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</si>
  <si>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</si>
  <si>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</si>
  <si>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</si>
  <si>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</si>
  <si>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</si>
  <si>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</si>
  <si>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</si>
  <si>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</si>
  <si>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</si>
  <si>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</si>
  <si>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</si>
  <si>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</si>
  <si>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</si>
  <si>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</si>
  <si>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</si>
  <si>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</si>
  <si>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</si>
  <si>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</si>
  <si>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</si>
  <si>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</si>
  <si>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</si>
  <si>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</si>
  <si>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</si>
  <si>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</si>
  <si>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</si>
  <si>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</si>
  <si>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</si>
  <si>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</si>
  <si>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</si>
  <si>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</si>
  <si>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</si>
  <si>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</si>
  <si>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</si>
  <si>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</si>
  <si>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</si>
  <si>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</si>
  <si>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</si>
  <si>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</si>
  <si>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</si>
  <si>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</si>
  <si>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</si>
  <si>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</si>
  <si>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</si>
  <si>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</si>
  <si>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</si>
  <si>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</si>
  <si>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</si>
  <si>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</si>
  <si>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</si>
  <si>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</si>
  <si>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</si>
  <si>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</si>
  <si>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</si>
  <si>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</si>
  <si>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</si>
  <si>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</si>
  <si>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</si>
  <si>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</si>
  <si>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</si>
  <si>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</si>
  <si>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</si>
  <si>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</si>
  <si>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</si>
  <si>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</si>
  <si>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</si>
  <si>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</si>
  <si>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</si>
  <si>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</si>
  <si>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</si>
  <si>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</si>
  <si>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</si>
  <si>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</si>
  <si>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</si>
  <si>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</si>
  <si>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</si>
  <si>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</si>
  <si>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</si>
  <si>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</si>
  <si>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</si>
  <si>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</si>
  <si>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</si>
  <si>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</si>
  <si>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</si>
  <si>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</si>
  <si>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</si>
  <si>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</si>
  <si>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</si>
  <si>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</si>
  <si>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</si>
  <si>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</si>
  <si>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</si>
  <si>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</si>
  <si>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</si>
  <si>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</si>
  <si>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</si>
  <si>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</si>
  <si>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</si>
  <si>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</si>
  <si>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</si>
  <si>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</si>
  <si>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</si>
  <si>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</si>
  <si>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</si>
  <si>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</si>
  <si>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</si>
  <si>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</si>
  <si>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</si>
  <si>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</si>
  <si>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</si>
  <si>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</si>
  <si>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</si>
  <si>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</si>
  <si>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41X</t>
  </si>
  <si>
    <t>pravopr</t>
  </si>
  <si>
    <t>oktmor</t>
  </si>
  <si>
    <t>ukonf</t>
  </si>
  <si>
    <t>pprch</t>
  </si>
  <si>
    <t>070</t>
  </si>
  <si>
    <t>090</t>
  </si>
  <si>
    <t>280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</si>
  <si>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</si>
  <si>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</si>
  <si>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</si>
  <si>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</si>
  <si>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</si>
  <si>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</si>
  <si>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</si>
  <si>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</si>
  <si>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</si>
  <si>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</si>
  <si>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</si>
  <si>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</si>
  <si>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</si>
  <si>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</si>
  <si>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</si>
  <si>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</si>
  <si>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</si>
  <si>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</si>
  <si>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</si>
  <si>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</si>
  <si>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</si>
  <si>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</si>
  <si>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</si>
  <si>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</si>
  <si>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</si>
  <si>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</si>
  <si>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</si>
  <si>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</si>
  <si>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</si>
  <si>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</si>
  <si>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</si>
  <si>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</si>
  <si>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</si>
  <si>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</si>
  <si>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</si>
  <si>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</si>
  <si>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Чистое поступление прав пользования</t>
  </si>
  <si>
    <t>35Х</t>
  </si>
  <si>
    <t>45Х</t>
  </si>
  <si>
    <t>Чистое поступление биологических активов</t>
  </si>
  <si>
    <t>380</t>
  </si>
  <si>
    <t>в том числе:
увеличение стоимости биологических активов</t>
  </si>
  <si>
    <t>381</t>
  </si>
  <si>
    <t>382</t>
  </si>
  <si>
    <t>46X</t>
  </si>
  <si>
    <t>уменьшение стоимости биологических активов</t>
  </si>
  <si>
    <t>Чистое изменение затрат на биотрансформацию</t>
  </si>
  <si>
    <t>395</t>
  </si>
  <si>
    <t>396</t>
  </si>
  <si>
    <t>397</t>
  </si>
  <si>
    <t>Доходы (стр. 020 + стр. 030 + стр. 040 + стр. 050 + стр. 060 + 
стр. 070 + стр. 090 + стр. 100 + стр. 110)</t>
  </si>
  <si>
    <t>Расходы (стр. 160 + стр. 170 + стр. 190 + стр. 210 + 
стр. 230 + стр. 240 + стр. 250 + стр. 260 + стр. 270)</t>
  </si>
  <si>
    <t>Чистый операционный результат
(стр. 301 - стр. 302),  (стр. 310 + стр. 410)</t>
  </si>
  <si>
    <t>Операции с нефинансовыми активами 
(стр. 320 + стр. 330 + стр. 350 + стр. 360 + стр. 370+ стр. 380 + стр. 390 + 
стр. 395 + стр. 400)</t>
  </si>
  <si>
    <t>Операции с обязательствами (стр. 520 + стр. 530 + стр. 540+ стр. 550 + 
стр. 560)</t>
  </si>
  <si>
    <t>Бюджет Боровичского муниципального района</t>
  </si>
  <si>
    <t>01 января 2024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</si>
  <si>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</si>
  <si>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</si>
  <si>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</si>
  <si>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</si>
  <si>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</si>
  <si>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01.01.2024</t>
  </si>
  <si>
    <t>3</t>
  </si>
  <si>
    <t>500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</si>
  <si>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</si>
  <si>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</si>
  <si>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</si>
  <si>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</si>
  <si>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</si>
  <si>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</si>
  <si>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</si>
  <si>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</si>
  <si>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</si>
  <si>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</si>
  <si>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</si>
  <si>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</si>
  <si>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</si>
  <si>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</si>
  <si>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</si>
  <si>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</si>
  <si>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</si>
  <si>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49606000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</si>
  <si>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</si>
  <si>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</si>
  <si>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Уменьшение стоимости материальных запасов для целей капитальных вложений</t>
  </si>
  <si>
    <t>447</t>
  </si>
  <si>
    <t>347</t>
  </si>
  <si>
    <t>Увеличение стоимости материальных запасов для целей капитальных вложений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</si>
  <si>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</si>
  <si>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</si>
  <si>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</si>
  <si>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</si>
  <si>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</si>
  <si>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</si>
  <si>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</si>
  <si>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</si>
  <si>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281</t>
  </si>
  <si>
    <t>Безвозмездные перечисления капитального характера государственным (муниципальным) учреждениям</t>
  </si>
  <si>
    <t>284</t>
  </si>
  <si>
    <t>Безвозмездные перечисления капитального характера нефинансовым организациям государственного сектора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</si>
  <si>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</si>
  <si>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</si>
  <si>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</si>
  <si>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</si>
  <si>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</si>
  <si>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</si>
  <si>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264</t>
  </si>
  <si>
    <t>Пенсии, пособия, выплачиваемые работодателями, нанимателями бывшим работникам в денежной форме</t>
  </si>
  <si>
    <t>Социальные пособия и компенсации персоналу в денежной форме</t>
  </si>
  <si>
    <t>266</t>
  </si>
  <si>
    <t>251</t>
  </si>
  <si>
    <t>Перечисления текущего характера другим бюджетам бюджетной системы Российской Федерации</t>
  </si>
  <si>
    <t>254</t>
  </si>
  <si>
    <t>Перечисления капитального характера другим бюджетам бюджетной системы Российской Федерации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</si>
  <si>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</si>
  <si>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</si>
  <si>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</si>
  <si>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</si>
  <si>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</si>
  <si>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</si>
  <si>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</si>
  <si>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</si>
  <si>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Обслуживание внутреннего долга</t>
  </si>
  <si>
    <t>231</t>
  </si>
  <si>
    <t>221</t>
  </si>
  <si>
    <t>Услуги связи</t>
  </si>
  <si>
    <t>222</t>
  </si>
  <si>
    <t>Транспортные услуги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</si>
  <si>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</si>
  <si>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</si>
  <si>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</si>
  <si>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</si>
  <si>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</si>
  <si>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</si>
  <si>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</si>
  <si>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</si>
  <si>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</si>
  <si>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</si>
  <si>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Заработная плата</t>
  </si>
  <si>
    <t>211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</si>
  <si>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</si>
  <si>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</si>
  <si>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</si>
  <si>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</si>
  <si>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</si>
  <si>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</si>
  <si>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</si>
  <si>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</si>
  <si>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</si>
  <si>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</si>
  <si>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Прочие неденежные безвозмездные поступления</t>
  </si>
  <si>
    <t>199</t>
  </si>
  <si>
    <t>Иные доходы</t>
  </si>
  <si>
    <t>189</t>
  </si>
  <si>
    <t>Доходы от выбытия активов</t>
  </si>
  <si>
    <t>172</t>
  </si>
  <si>
    <t>173</t>
  </si>
  <si>
    <t>Чрезвычайные доходы от операций с активами</t>
  </si>
  <si>
    <t>Доходы от оценки активов и обязательств</t>
  </si>
  <si>
    <t>176</t>
  </si>
  <si>
    <t>Поступления капитального характера от других бюджетов бюджетной системы Российской Федерации</t>
  </si>
  <si>
    <t>161</t>
  </si>
  <si>
    <t>151</t>
  </si>
  <si>
    <t>Поступления текущего характера от других бюджетов бюджетной системы Российской Федерации</t>
  </si>
  <si>
    <t>153</t>
  </si>
  <si>
    <t>Поступления текущего характера в бюджеты бюджетной системы Российской Федерации от бюджетных и автономных учреждений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</si>
  <si>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</si>
  <si>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</si>
  <si>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</si>
  <si>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</si>
  <si>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145</t>
  </si>
  <si>
    <t>Прочие доходы от сумм принудительного изъятия</t>
  </si>
  <si>
    <t>Доходы от компенсации затрат</t>
  </si>
  <si>
    <t>134</t>
  </si>
  <si>
    <t>121</t>
  </si>
  <si>
    <t>Доходы от операционной аренды</t>
  </si>
  <si>
    <t>Платежи при пользовании природными ресурсами</t>
  </si>
  <si>
    <t>123</t>
  </si>
  <si>
    <t>127</t>
  </si>
  <si>
    <t>Дивиденды от объектов инвестирования</t>
  </si>
  <si>
    <t>Иные доходы от собственности</t>
  </si>
  <si>
    <t>129</t>
  </si>
  <si>
    <t>111</t>
  </si>
  <si>
    <t>Налоги</t>
  </si>
  <si>
    <t>112</t>
  </si>
  <si>
    <t>Государственная пошлина, сборы</t>
  </si>
  <si>
    <t>О.Н.Трифанова</t>
  </si>
  <si>
    <t>Н.Ю.Дитяткина</t>
  </si>
  <si>
    <t>14 марта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</si>
</sst>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C19]dd\ mmmm\ yyyy\ \г\.;@"/>
    <numFmt numFmtId="176" formatCode="#,##0.00;\ \-\ #,##0.00;\ \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3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wrapText="1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176" fontId="1" fillId="22" borderId="32" xfId="0" applyNumberFormat="1" applyFont="1" applyFill="1" applyBorder="1" applyAlignment="1" applyProtection="1">
      <alignment horizontal="right" wrapText="1"/>
      <protection/>
    </xf>
    <xf numFmtId="176" fontId="1" fillId="22" borderId="33" xfId="0" applyNumberFormat="1" applyFont="1" applyFill="1" applyBorder="1" applyAlignment="1" applyProtection="1">
      <alignment horizontal="right" wrapText="1"/>
      <protection/>
    </xf>
    <xf numFmtId="176" fontId="1" fillId="0" borderId="29" xfId="0" applyNumberFormat="1" applyFont="1" applyFill="1" applyBorder="1" applyAlignment="1" applyProtection="1">
      <alignment horizontal="right"/>
      <protection locked="0"/>
    </xf>
    <xf numFmtId="176" fontId="1" fillId="20" borderId="14" xfId="0" applyNumberFormat="1" applyFont="1" applyFill="1" applyBorder="1" applyAlignment="1" applyProtection="1">
      <alignment horizontal="right"/>
      <protection/>
    </xf>
    <xf numFmtId="176" fontId="1" fillId="4" borderId="34" xfId="0" applyNumberFormat="1" applyFont="1" applyFill="1" applyBorder="1" applyAlignment="1" applyProtection="1">
      <alignment horizontal="right" wrapText="1"/>
      <protection/>
    </xf>
    <xf numFmtId="176" fontId="1" fillId="24" borderId="29" xfId="0" applyNumberFormat="1" applyFont="1" applyFill="1" applyBorder="1" applyAlignment="1" applyProtection="1">
      <alignment horizontal="right" wrapText="1"/>
      <protection/>
    </xf>
    <xf numFmtId="176" fontId="1" fillId="24" borderId="35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4" borderId="36" xfId="0" applyNumberFormat="1" applyFont="1" applyFill="1" applyBorder="1" applyAlignment="1" applyProtection="1">
      <alignment horizontal="right" wrapText="1"/>
      <protection/>
    </xf>
    <xf numFmtId="176" fontId="1" fillId="24" borderId="28" xfId="0" applyNumberFormat="1" applyFont="1" applyFill="1" applyBorder="1" applyAlignment="1" applyProtection="1">
      <alignment horizontal="right" wrapText="1"/>
      <protection/>
    </xf>
    <xf numFmtId="176" fontId="1" fillId="4" borderId="34" xfId="0" applyNumberFormat="1" applyFont="1" applyFill="1" applyBorder="1" applyAlignment="1" applyProtection="1">
      <alignment horizontal="right"/>
      <protection/>
    </xf>
    <xf numFmtId="176" fontId="1" fillId="24" borderId="27" xfId="0" applyNumberFormat="1" applyFont="1" applyFill="1" applyBorder="1" applyAlignment="1" applyProtection="1">
      <alignment horizontal="right" wrapText="1"/>
      <protection/>
    </xf>
    <xf numFmtId="176" fontId="1" fillId="24" borderId="32" xfId="0" applyNumberFormat="1" applyFont="1" applyFill="1" applyBorder="1" applyAlignment="1" applyProtection="1">
      <alignment horizontal="right" wrapText="1"/>
      <protection/>
    </xf>
    <xf numFmtId="176" fontId="1" fillId="24" borderId="33" xfId="0" applyNumberFormat="1" applyFont="1" applyFill="1" applyBorder="1" applyAlignment="1" applyProtection="1">
      <alignment horizontal="right" wrapText="1"/>
      <protection/>
    </xf>
    <xf numFmtId="176" fontId="1" fillId="24" borderId="34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 wrapText="1"/>
      <protection locked="0"/>
    </xf>
    <xf numFmtId="176" fontId="1" fillId="0" borderId="29" xfId="0" applyNumberFormat="1" applyFont="1" applyFill="1" applyBorder="1" applyAlignment="1" applyProtection="1">
      <alignment horizontal="right" wrapText="1"/>
      <protection locked="0"/>
    </xf>
    <xf numFmtId="176" fontId="1" fillId="22" borderId="29" xfId="0" applyNumberFormat="1" applyFont="1" applyFill="1" applyBorder="1" applyAlignment="1" applyProtection="1">
      <alignment horizontal="right" wrapText="1"/>
      <protection/>
    </xf>
    <xf numFmtId="176" fontId="1" fillId="22" borderId="35" xfId="0" applyNumberFormat="1" applyFont="1" applyFill="1" applyBorder="1" applyAlignment="1" applyProtection="1">
      <alignment horizontal="right" wrapText="1"/>
      <protection/>
    </xf>
    <xf numFmtId="176" fontId="1" fillId="4" borderId="35" xfId="0" applyNumberFormat="1" applyFont="1" applyFill="1" applyBorder="1" applyAlignment="1" applyProtection="1">
      <alignment horizontal="right" wrapText="1"/>
      <protection/>
    </xf>
    <xf numFmtId="176" fontId="1" fillId="0" borderId="20" xfId="0" applyNumberFormat="1" applyFont="1" applyFill="1" applyBorder="1" applyAlignment="1" applyProtection="1">
      <alignment horizontal="right" wrapText="1"/>
      <protection locked="0"/>
    </xf>
    <xf numFmtId="176" fontId="1" fillId="0" borderId="28" xfId="0" applyNumberFormat="1" applyFont="1" applyFill="1" applyBorder="1" applyAlignment="1" applyProtection="1">
      <alignment horizontal="right" wrapText="1"/>
      <protection locked="0"/>
    </xf>
    <xf numFmtId="176" fontId="1" fillId="0" borderId="11" xfId="0" applyNumberFormat="1" applyFont="1" applyFill="1" applyBorder="1" applyAlignment="1" applyProtection="1">
      <alignment horizontal="right" wrapText="1"/>
      <protection locked="0"/>
    </xf>
    <xf numFmtId="176" fontId="1" fillId="22" borderId="27" xfId="0" applyNumberFormat="1" applyFont="1" applyFill="1" applyBorder="1" applyAlignment="1" applyProtection="1">
      <alignment horizontal="right" wrapText="1"/>
      <protection/>
    </xf>
    <xf numFmtId="176" fontId="1" fillId="22" borderId="34" xfId="0" applyNumberFormat="1" applyFont="1" applyFill="1" applyBorder="1" applyAlignment="1" applyProtection="1">
      <alignment horizontal="right" wrapText="1"/>
      <protection/>
    </xf>
    <xf numFmtId="176" fontId="1" fillId="24" borderId="37" xfId="0" applyNumberFormat="1" applyFont="1" applyFill="1" applyBorder="1" applyAlignment="1" applyProtection="1">
      <alignment horizontal="right" wrapText="1"/>
      <protection/>
    </xf>
    <xf numFmtId="176" fontId="1" fillId="0" borderId="37" xfId="0" applyNumberFormat="1" applyFont="1" applyFill="1" applyBorder="1" applyAlignment="1" applyProtection="1">
      <alignment horizontal="right" wrapText="1"/>
      <protection locked="0"/>
    </xf>
    <xf numFmtId="176" fontId="1" fillId="0" borderId="26" xfId="0" applyNumberFormat="1" applyFont="1" applyFill="1" applyBorder="1" applyAlignment="1" applyProtection="1">
      <alignment horizontal="right" wrapText="1"/>
      <protection locked="0"/>
    </xf>
    <xf numFmtId="176" fontId="1" fillId="24" borderId="16" xfId="0" applyNumberFormat="1" applyFont="1" applyFill="1" applyBorder="1" applyAlignment="1" applyProtection="1">
      <alignment horizontal="right" wrapText="1"/>
      <protection/>
    </xf>
    <xf numFmtId="176" fontId="1" fillId="24" borderId="38" xfId="0" applyNumberFormat="1" applyFont="1" applyFill="1" applyBorder="1" applyAlignment="1" applyProtection="1">
      <alignment horizontal="righ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 locked="0"/>
    </xf>
    <xf numFmtId="176" fontId="1" fillId="0" borderId="38" xfId="0" applyNumberFormat="1" applyFont="1" applyFill="1" applyBorder="1" applyAlignment="1" applyProtection="1">
      <alignment horizontal="right" wrapText="1"/>
      <protection locked="0"/>
    </xf>
    <xf numFmtId="176" fontId="1" fillId="0" borderId="39" xfId="0" applyNumberFormat="1" applyFont="1" applyFill="1" applyBorder="1" applyAlignment="1" applyProtection="1">
      <alignment horizontal="right" wrapText="1"/>
      <protection locked="0"/>
    </xf>
    <xf numFmtId="176" fontId="1" fillId="24" borderId="26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76" fontId="1" fillId="4" borderId="40" xfId="0" applyNumberFormat="1" applyFont="1" applyFill="1" applyBorder="1" applyAlignment="1" applyProtection="1">
      <alignment horizontal="right" wrapText="1"/>
      <protection/>
    </xf>
    <xf numFmtId="49" fontId="1" fillId="0" borderId="41" xfId="0" applyNumberFormat="1" applyFont="1" applyBorder="1" applyAlignment="1" applyProtection="1">
      <alignment horizontal="center"/>
      <protection locked="0"/>
    </xf>
    <xf numFmtId="176" fontId="1" fillId="22" borderId="35" xfId="0" applyNumberFormat="1" applyFont="1" applyFill="1" applyBorder="1" applyAlignment="1" applyProtection="1">
      <alignment horizontal="right"/>
      <protection/>
    </xf>
    <xf numFmtId="176" fontId="1" fillId="4" borderId="35" xfId="0" applyNumberFormat="1" applyFont="1" applyFill="1" applyBorder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indent="7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/>
      <protection/>
    </xf>
    <xf numFmtId="176" fontId="1" fillId="0" borderId="42" xfId="0" applyNumberFormat="1" applyFont="1" applyFill="1" applyBorder="1" applyAlignment="1" applyProtection="1">
      <alignment horizontal="right"/>
      <protection locked="0"/>
    </xf>
    <xf numFmtId="176" fontId="1" fillId="22" borderId="28" xfId="0" applyNumberFormat="1" applyFont="1" applyFill="1" applyBorder="1" applyAlignment="1" applyProtection="1">
      <alignment horizontal="right" wrapText="1"/>
      <protection/>
    </xf>
    <xf numFmtId="176" fontId="1" fillId="24" borderId="43" xfId="0" applyNumberFormat="1" applyFont="1" applyFill="1" applyBorder="1" applyAlignment="1" applyProtection="1">
      <alignment horizontal="right" wrapText="1"/>
      <protection/>
    </xf>
    <xf numFmtId="49" fontId="1" fillId="20" borderId="11" xfId="0" applyNumberFormat="1" applyFont="1" applyFill="1" applyBorder="1" applyAlignment="1" applyProtection="1">
      <alignment horizontal="center"/>
      <protection/>
    </xf>
    <xf numFmtId="176" fontId="1" fillId="4" borderId="36" xfId="0" applyNumberFormat="1" applyFont="1" applyFill="1" applyBorder="1" applyAlignment="1" applyProtection="1">
      <alignment horizontal="right"/>
      <protection/>
    </xf>
    <xf numFmtId="49" fontId="28" fillId="0" borderId="0" xfId="90" applyNumberFormat="1" applyFont="1" applyAlignment="1">
      <alignment horizontal="left"/>
      <protection/>
    </xf>
    <xf numFmtId="176" fontId="1" fillId="6" borderId="27" xfId="0" applyNumberFormat="1" applyFont="1" applyFill="1" applyBorder="1" applyAlignment="1" applyProtection="1">
      <alignment horizontal="right" wrapText="1"/>
      <protection/>
    </xf>
    <xf numFmtId="176" fontId="1" fillId="6" borderId="34" xfId="0" applyNumberFormat="1" applyFont="1" applyFill="1" applyBorder="1" applyAlignment="1" applyProtection="1">
      <alignment horizontal="right" wrapText="1"/>
      <protection/>
    </xf>
    <xf numFmtId="176" fontId="1" fillId="22" borderId="15" xfId="0" applyNumberFormat="1" applyFont="1" applyFill="1" applyBorder="1" applyAlignment="1" applyProtection="1">
      <alignment horizontal="right" wrapText="1"/>
      <protection/>
    </xf>
    <xf numFmtId="176" fontId="1" fillId="22" borderId="44" xfId="0" applyNumberFormat="1" applyFont="1" applyFill="1" applyBorder="1" applyAlignment="1" applyProtection="1">
      <alignment horizontal="right" wrapText="1"/>
      <protection/>
    </xf>
    <xf numFmtId="49" fontId="1" fillId="20" borderId="45" xfId="0" applyNumberFormat="1" applyFont="1" applyFill="1" applyBorder="1" applyAlignment="1" applyProtection="1">
      <alignment horizontal="center"/>
      <protection/>
    </xf>
    <xf numFmtId="49" fontId="1" fillId="20" borderId="46" xfId="0" applyNumberFormat="1" applyFont="1" applyFill="1" applyBorder="1" applyAlignment="1" applyProtection="1">
      <alignment horizontal="center"/>
      <protection/>
    </xf>
    <xf numFmtId="0" fontId="27" fillId="0" borderId="47" xfId="0" applyFont="1" applyFill="1" applyBorder="1" applyAlignment="1" applyProtection="1">
      <alignment horizontal="left" wrapText="1" indent="4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176" fontId="1" fillId="6" borderId="29" xfId="0" applyNumberFormat="1" applyFont="1" applyFill="1" applyBorder="1" applyAlignment="1" applyProtection="1">
      <alignment horizontal="right"/>
      <protection locked="0"/>
    </xf>
    <xf numFmtId="176" fontId="1" fillId="6" borderId="35" xfId="0" applyNumberFormat="1" applyFont="1" applyFill="1" applyBorder="1" applyAlignment="1" applyProtection="1">
      <alignment horizontal="right"/>
      <protection locked="0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/>
    </xf>
    <xf numFmtId="176" fontId="1" fillId="0" borderId="29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76" fontId="1" fillId="20" borderId="49" xfId="0" applyNumberFormat="1" applyFont="1" applyFill="1" applyBorder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6" fontId="1" fillId="22" borderId="29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 indent="4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76" fontId="1" fillId="24" borderId="20" xfId="0" applyNumberFormat="1" applyFont="1" applyFill="1" applyBorder="1" applyAlignment="1" applyProtection="1">
      <alignment horizontal="right" wrapText="1"/>
      <protection/>
    </xf>
    <xf numFmtId="176" fontId="1" fillId="6" borderId="29" xfId="0" applyNumberFormat="1" applyFont="1" applyFill="1" applyBorder="1" applyAlignment="1" applyProtection="1">
      <alignment horizontal="right" wrapText="1"/>
      <protection locked="0"/>
    </xf>
    <xf numFmtId="49" fontId="1" fillId="20" borderId="32" xfId="0" applyNumberFormat="1" applyFont="1" applyFill="1" applyBorder="1" applyAlignment="1" applyProtection="1">
      <alignment horizontal="center"/>
      <protection/>
    </xf>
    <xf numFmtId="176" fontId="1" fillId="6" borderId="35" xfId="0" applyNumberFormat="1" applyFont="1" applyFill="1" applyBorder="1" applyAlignment="1" applyProtection="1">
      <alignment horizontal="right" wrapText="1"/>
      <protection locked="0"/>
    </xf>
    <xf numFmtId="176" fontId="1" fillId="0" borderId="14" xfId="0" applyNumberFormat="1" applyFont="1" applyFill="1" applyBorder="1" applyAlignment="1" applyProtection="1">
      <alignment horizontal="right" wrapText="1"/>
      <protection locked="0"/>
    </xf>
    <xf numFmtId="176" fontId="1" fillId="0" borderId="32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/>
      <protection/>
    </xf>
    <xf numFmtId="176" fontId="1" fillId="20" borderId="31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/>
      <protection/>
    </xf>
    <xf numFmtId="176" fontId="1" fillId="20" borderId="20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 wrapText="1"/>
      <protection/>
    </xf>
    <xf numFmtId="176" fontId="1" fillId="20" borderId="28" xfId="0" applyNumberFormat="1" applyFont="1" applyFill="1" applyBorder="1" applyAlignment="1" applyProtection="1">
      <alignment horizontal="right" wrapText="1"/>
      <protection/>
    </xf>
    <xf numFmtId="176" fontId="1" fillId="24" borderId="44" xfId="0" applyNumberFormat="1" applyFont="1" applyFill="1" applyBorder="1" applyAlignment="1" applyProtection="1">
      <alignment horizontal="right" wrapText="1"/>
      <protection/>
    </xf>
    <xf numFmtId="49" fontId="1" fillId="20" borderId="50" xfId="0" applyNumberFormat="1" applyFont="1" applyFill="1" applyBorder="1" applyAlignment="1" applyProtection="1">
      <alignment horizontal="center"/>
      <protection/>
    </xf>
    <xf numFmtId="49" fontId="1" fillId="0" borderId="48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3" fillId="20" borderId="47" xfId="0" applyNumberFormat="1" applyFont="1" applyFill="1" applyBorder="1" applyAlignment="1" applyProtection="1">
      <alignment horizontal="left" wrapText="1" indent="1"/>
      <protection/>
    </xf>
    <xf numFmtId="49" fontId="4" fillId="20" borderId="47" xfId="0" applyNumberFormat="1" applyFont="1" applyFill="1" applyBorder="1" applyAlignment="1" applyProtection="1">
      <alignment horizontal="left" wrapText="1"/>
      <protection/>
    </xf>
    <xf numFmtId="49" fontId="1" fillId="0" borderId="47" xfId="0" applyNumberFormat="1" applyFont="1" applyFill="1" applyBorder="1" applyAlignment="1" applyProtection="1">
      <alignment horizontal="left" wrapText="1" indent="4"/>
      <protection/>
    </xf>
    <xf numFmtId="49" fontId="4" fillId="0" borderId="47" xfId="0" applyNumberFormat="1" applyFont="1" applyFill="1" applyBorder="1" applyAlignment="1" applyProtection="1">
      <alignment horizontal="left" wrapText="1"/>
      <protection locked="0"/>
    </xf>
    <xf numFmtId="49" fontId="4" fillId="20" borderId="51" xfId="0" applyNumberFormat="1" applyFont="1" applyFill="1" applyBorder="1" applyAlignment="1" applyProtection="1">
      <alignment horizontal="left" wrapText="1"/>
      <protection/>
    </xf>
    <xf numFmtId="49" fontId="1" fillId="0" borderId="51" xfId="0" applyNumberFormat="1" applyFont="1" applyFill="1" applyBorder="1" applyAlignment="1" applyProtection="1">
      <alignment horizontal="left" wrapText="1" indent="4"/>
      <protection/>
    </xf>
    <xf numFmtId="49" fontId="4" fillId="0" borderId="51" xfId="0" applyNumberFormat="1" applyFont="1" applyFill="1" applyBorder="1" applyAlignment="1" applyProtection="1">
      <alignment horizontal="left" wrapText="1"/>
      <protection locked="0"/>
    </xf>
    <xf numFmtId="49" fontId="1" fillId="0" borderId="52" xfId="0" applyNumberFormat="1" applyFont="1" applyFill="1" applyBorder="1" applyAlignment="1" applyProtection="1">
      <alignment horizontal="left" wrapText="1" indent="4"/>
      <protection/>
    </xf>
    <xf numFmtId="49" fontId="4" fillId="0" borderId="52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 indent="4"/>
      <protection/>
    </xf>
    <xf numFmtId="49" fontId="1" fillId="0" borderId="53" xfId="0" applyNumberFormat="1" applyFont="1" applyFill="1" applyBorder="1" applyAlignment="1" applyProtection="1">
      <alignment horizontal="left" wrapText="1" indent="4"/>
      <protection/>
    </xf>
    <xf numFmtId="49" fontId="4" fillId="20" borderId="0" xfId="0" applyNumberFormat="1" applyFont="1" applyFill="1" applyBorder="1" applyAlignment="1" applyProtection="1">
      <alignment horizontal="left" wrapText="1"/>
      <protection/>
    </xf>
    <xf numFmtId="49" fontId="1" fillId="20" borderId="47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 locked="0"/>
    </xf>
    <xf numFmtId="49" fontId="4" fillId="20" borderId="53" xfId="0" applyNumberFormat="1" applyFont="1" applyFill="1" applyBorder="1" applyAlignment="1" applyProtection="1">
      <alignment horizontal="left" wrapText="1"/>
      <protection/>
    </xf>
    <xf numFmtId="49" fontId="4" fillId="0" borderId="53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20" borderId="53" xfId="0" applyNumberFormat="1" applyFont="1" applyFill="1" applyBorder="1" applyAlignment="1" applyProtection="1">
      <alignment horizontal="left" wrapText="1"/>
      <protection/>
    </xf>
    <xf numFmtId="49" fontId="4" fillId="20" borderId="54" xfId="0" applyNumberFormat="1" applyFont="1" applyFill="1" applyBorder="1" applyAlignment="1" applyProtection="1">
      <alignment horizontal="left" wrapText="1"/>
      <protection/>
    </xf>
    <xf numFmtId="49" fontId="5" fillId="20" borderId="47" xfId="0" applyNumberFormat="1" applyFont="1" applyFill="1" applyBorder="1" applyAlignment="1" applyProtection="1">
      <alignment horizontal="left" wrapText="1"/>
      <protection/>
    </xf>
    <xf numFmtId="49" fontId="1" fillId="20" borderId="53" xfId="0" applyNumberFormat="1" applyFont="1" applyFill="1" applyBorder="1" applyAlignment="1" applyProtection="1">
      <alignment horizontal="left" wrapText="1" indent="4"/>
      <protection/>
    </xf>
    <xf numFmtId="49" fontId="4" fillId="20" borderId="55" xfId="0" applyNumberFormat="1" applyFont="1" applyFill="1" applyBorder="1" applyAlignment="1" applyProtection="1">
      <alignment horizontal="left" wrapText="1"/>
      <protection/>
    </xf>
    <xf numFmtId="49" fontId="1" fillId="20" borderId="55" xfId="0" applyNumberFormat="1" applyFont="1" applyFill="1" applyBorder="1" applyAlignment="1" applyProtection="1">
      <alignment horizontal="left" wrapText="1" indent="4"/>
      <protection/>
    </xf>
    <xf numFmtId="49" fontId="3" fillId="20" borderId="47" xfId="0" applyNumberFormat="1" applyFont="1" applyFill="1" applyBorder="1" applyAlignment="1" applyProtection="1">
      <alignment horizontal="left" wrapText="1"/>
      <protection/>
    </xf>
    <xf numFmtId="49" fontId="1" fillId="20" borderId="56" xfId="0" applyNumberFormat="1" applyFont="1" applyFill="1" applyBorder="1" applyAlignment="1" applyProtection="1">
      <alignment horizontal="left" wrapText="1" indent="4"/>
      <protection/>
    </xf>
    <xf numFmtId="49" fontId="5" fillId="20" borderId="47" xfId="0" applyNumberFormat="1" applyFont="1" applyFill="1" applyBorder="1" applyAlignment="1" applyProtection="1">
      <alignment horizontal="center" wrapText="1"/>
      <protection/>
    </xf>
    <xf numFmtId="176" fontId="1" fillId="4" borderId="34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left" wrapText="1"/>
      <protection/>
    </xf>
    <xf numFmtId="176" fontId="1" fillId="6" borderId="27" xfId="0" applyNumberFormat="1" applyFont="1" applyFill="1" applyBorder="1" applyAlignment="1" applyProtection="1">
      <alignment horizontal="right" wrapText="1"/>
      <protection locked="0"/>
    </xf>
    <xf numFmtId="176" fontId="1" fillId="6" borderId="35" xfId="0" applyNumberFormat="1" applyFont="1" applyFill="1" applyBorder="1" applyAlignment="1" applyProtection="1">
      <alignment horizontal="right"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 indent="15"/>
      <protection locked="0"/>
    </xf>
    <xf numFmtId="49" fontId="5" fillId="0" borderId="0" xfId="0" applyNumberFormat="1" applyFont="1" applyFill="1" applyBorder="1" applyAlignment="1" applyProtection="1">
      <alignment horizontal="left" wrapText="1" indent="15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Fill="1" applyBorder="1" applyAlignment="1" applyProtection="1">
      <alignment horizontal="right"/>
      <protection/>
    </xf>
    <xf numFmtId="49" fontId="0" fillId="0" borderId="26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Fill="1" applyBorder="1" applyAlignment="1" applyProtection="1">
      <alignment horizontal="left" wrapText="1"/>
      <protection locked="0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8">
      <selection activeCell="D39" sqref="D39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9" width="9.125" style="4" hidden="1" customWidth="1"/>
    <col min="10" max="10" width="35.75390625" style="4" hidden="1" customWidth="1"/>
    <col min="11" max="11" width="9.125" style="4" hidden="1" customWidth="1"/>
    <col min="12" max="16384" width="9.125" style="4" customWidth="1"/>
  </cols>
  <sheetData>
    <row r="1" spans="7:8" ht="9.75" customHeight="1">
      <c r="G1" s="46" t="s">
        <v>235</v>
      </c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11" t="s">
        <v>117</v>
      </c>
      <c r="B3" s="211"/>
      <c r="C3" s="211"/>
      <c r="D3" s="211"/>
      <c r="E3" s="211"/>
      <c r="F3" s="211"/>
      <c r="G3" s="46" t="s">
        <v>240</v>
      </c>
      <c r="H3" s="46" t="s">
        <v>124</v>
      </c>
    </row>
    <row r="4" spans="2:8" ht="15" customHeight="1" thickBot="1">
      <c r="B4" s="52"/>
      <c r="C4" s="52"/>
      <c r="D4" s="52"/>
      <c r="E4" s="53"/>
      <c r="F4" s="5" t="s">
        <v>0</v>
      </c>
      <c r="G4" s="46" t="s">
        <v>238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14" t="s">
        <v>232</v>
      </c>
      <c r="C6" s="214"/>
      <c r="D6" s="214"/>
      <c r="E6" s="9" t="s">
        <v>93</v>
      </c>
      <c r="F6" s="90">
        <v>45292</v>
      </c>
      <c r="G6" s="46" t="s">
        <v>239</v>
      </c>
      <c r="H6" s="46" t="s">
        <v>126</v>
      </c>
    </row>
    <row r="7" spans="1:8" ht="12.75" customHeight="1">
      <c r="A7" s="12" t="s">
        <v>145</v>
      </c>
      <c r="B7" s="13"/>
      <c r="C7" s="13"/>
      <c r="D7" s="13"/>
      <c r="E7" s="9"/>
      <c r="F7" s="93"/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3" t="s">
        <v>233</v>
      </c>
      <c r="G8" s="46" t="s">
        <v>237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89" t="s">
        <v>236</v>
      </c>
      <c r="G9" s="46"/>
      <c r="H9" s="46" t="s">
        <v>129</v>
      </c>
    </row>
    <row r="10" spans="1:10" ht="22.5">
      <c r="A10" s="14" t="s">
        <v>103</v>
      </c>
      <c r="B10" s="212" t="s">
        <v>234</v>
      </c>
      <c r="C10" s="212"/>
      <c r="D10" s="212"/>
      <c r="E10" s="9" t="s">
        <v>100</v>
      </c>
      <c r="F10" s="89" t="s">
        <v>235</v>
      </c>
      <c r="G10" s="46"/>
      <c r="H10" s="46" t="s">
        <v>134</v>
      </c>
      <c r="J10" s="186" t="s">
        <v>234</v>
      </c>
    </row>
    <row r="11" spans="1:8" ht="15">
      <c r="A11" s="15" t="s">
        <v>92</v>
      </c>
      <c r="B11" s="215" t="s">
        <v>231</v>
      </c>
      <c r="C11" s="215"/>
      <c r="D11" s="215"/>
      <c r="E11" s="47" t="s">
        <v>120</v>
      </c>
      <c r="F11" s="89" t="s">
        <v>258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1"/>
      <c r="G12" s="46"/>
      <c r="H12" s="46" t="s">
        <v>136</v>
      </c>
    </row>
    <row r="13" spans="1:8" ht="12.75" customHeight="1" thickBot="1">
      <c r="A13" s="12" t="s">
        <v>106</v>
      </c>
      <c r="B13" s="213"/>
      <c r="C13" s="213"/>
      <c r="D13" s="18"/>
      <c r="E13" s="9" t="s">
        <v>94</v>
      </c>
      <c r="F13" s="19">
        <v>383</v>
      </c>
      <c r="G13" s="46"/>
      <c r="H13" s="111" t="s">
        <v>169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1" t="s">
        <v>170</v>
      </c>
    </row>
    <row r="15" spans="1:8" s="8" customFormat="1" ht="16.5" customHeight="1">
      <c r="A15" s="205" t="s">
        <v>2</v>
      </c>
      <c r="B15" s="198" t="s">
        <v>97</v>
      </c>
      <c r="C15" s="198" t="s">
        <v>98</v>
      </c>
      <c r="D15" s="198" t="s">
        <v>99</v>
      </c>
      <c r="E15" s="201" t="s">
        <v>105</v>
      </c>
      <c r="F15" s="195" t="s">
        <v>3</v>
      </c>
      <c r="G15" s="46"/>
      <c r="H15" s="46"/>
    </row>
    <row r="16" spans="1:8" s="8" customFormat="1" ht="16.5" customHeight="1">
      <c r="A16" s="206"/>
      <c r="B16" s="199"/>
      <c r="C16" s="199"/>
      <c r="D16" s="199"/>
      <c r="E16" s="202"/>
      <c r="F16" s="196"/>
      <c r="G16" s="96"/>
      <c r="H16" s="46" t="s">
        <v>130</v>
      </c>
    </row>
    <row r="17" spans="1:8" s="8" customFormat="1" ht="16.5" customHeight="1">
      <c r="A17" s="207"/>
      <c r="B17" s="200"/>
      <c r="C17" s="200"/>
      <c r="D17" s="200"/>
      <c r="E17" s="203"/>
      <c r="F17" s="197"/>
      <c r="G17" s="96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8" t="s">
        <v>5</v>
      </c>
      <c r="G18" s="96"/>
      <c r="H18" s="46" t="s">
        <v>132</v>
      </c>
    </row>
    <row r="19" spans="1:6" s="8" customFormat="1" ht="24">
      <c r="A19" s="158" t="s">
        <v>226</v>
      </c>
      <c r="B19" s="23" t="s">
        <v>6</v>
      </c>
      <c r="C19" s="24" t="s">
        <v>7</v>
      </c>
      <c r="D19" s="54">
        <f>D20+D24+D30+D33+D37+D48+D51+D56+D59</f>
        <v>526856779.06</v>
      </c>
      <c r="E19" s="54">
        <f>E20+E24+E30+E33+E37+E48+E51+E56+E59</f>
        <v>0</v>
      </c>
      <c r="F19" s="55">
        <f>F20+F24+F30+F33+F37+F48+F51+F56+F59</f>
        <v>526856779.06</v>
      </c>
    </row>
    <row r="20" spans="1:6" s="8" customFormat="1" ht="24">
      <c r="A20" s="159" t="s">
        <v>247</v>
      </c>
      <c r="B20" s="25" t="s">
        <v>8</v>
      </c>
      <c r="C20" s="26" t="s">
        <v>9</v>
      </c>
      <c r="D20" s="121">
        <f>SUM(D21:D23)</f>
        <v>581257940.07</v>
      </c>
      <c r="E20" s="121">
        <f>SUM(E21:E23)</f>
        <v>0</v>
      </c>
      <c r="F20" s="122">
        <f>SUM(F21:F23)</f>
        <v>581257940.07</v>
      </c>
    </row>
    <row r="21" spans="1:6" s="8" customFormat="1" ht="11.25">
      <c r="A21" s="160" t="s">
        <v>360</v>
      </c>
      <c r="B21" s="135" t="s">
        <v>8</v>
      </c>
      <c r="C21" s="120" t="s">
        <v>359</v>
      </c>
      <c r="D21" s="56">
        <v>572710634.14</v>
      </c>
      <c r="E21" s="146"/>
      <c r="F21" s="58">
        <f>D21+E21</f>
        <v>572710634.14</v>
      </c>
    </row>
    <row r="22" spans="1:6" s="8" customFormat="1" ht="11.25">
      <c r="A22" s="160" t="s">
        <v>362</v>
      </c>
      <c r="B22" s="135" t="s">
        <v>8</v>
      </c>
      <c r="C22" s="120" t="s">
        <v>361</v>
      </c>
      <c r="D22" s="56">
        <v>8547305.93</v>
      </c>
      <c r="E22" s="146"/>
      <c r="F22" s="58">
        <f>D22+E22</f>
        <v>8547305.93</v>
      </c>
    </row>
    <row r="23" spans="1:6" s="8" customFormat="1" ht="12" customHeight="1" hidden="1">
      <c r="A23" s="161"/>
      <c r="B23" s="119"/>
      <c r="C23" s="120"/>
      <c r="D23" s="56"/>
      <c r="E23" s="57"/>
      <c r="F23" s="58"/>
    </row>
    <row r="24" spans="1:6" s="8" customFormat="1" ht="24">
      <c r="A24" s="159" t="s">
        <v>242</v>
      </c>
      <c r="B24" s="25" t="s">
        <v>10</v>
      </c>
      <c r="C24" s="26" t="s">
        <v>11</v>
      </c>
      <c r="D24" s="121">
        <f>SUM(D25:D29)</f>
        <v>18898296.15</v>
      </c>
      <c r="E24" s="121">
        <f>SUM(E25:E29)</f>
        <v>0</v>
      </c>
      <c r="F24" s="122">
        <f>SUM(F25:F29)</f>
        <v>18898296.15</v>
      </c>
    </row>
    <row r="25" spans="1:6" s="8" customFormat="1" ht="11.25">
      <c r="A25" s="160" t="s">
        <v>352</v>
      </c>
      <c r="B25" s="135" t="s">
        <v>10</v>
      </c>
      <c r="C25" s="120" t="s">
        <v>351</v>
      </c>
      <c r="D25" s="56">
        <v>1334026.52</v>
      </c>
      <c r="E25" s="146"/>
      <c r="F25" s="58">
        <f>D25+E25</f>
        <v>1334026.52</v>
      </c>
    </row>
    <row r="26" spans="1:6" s="8" customFormat="1" ht="11.25">
      <c r="A26" s="160" t="s">
        <v>353</v>
      </c>
      <c r="B26" s="135" t="s">
        <v>10</v>
      </c>
      <c r="C26" s="120" t="s">
        <v>354</v>
      </c>
      <c r="D26" s="56">
        <v>13975106.88</v>
      </c>
      <c r="E26" s="146"/>
      <c r="F26" s="58">
        <f>D26+E26</f>
        <v>13975106.88</v>
      </c>
    </row>
    <row r="27" spans="1:6" s="8" customFormat="1" ht="11.25">
      <c r="A27" s="160" t="s">
        <v>356</v>
      </c>
      <c r="B27" s="135" t="s">
        <v>10</v>
      </c>
      <c r="C27" s="120" t="s">
        <v>355</v>
      </c>
      <c r="D27" s="56">
        <v>802238.41</v>
      </c>
      <c r="E27" s="146"/>
      <c r="F27" s="58">
        <f>D27+E27</f>
        <v>802238.41</v>
      </c>
    </row>
    <row r="28" spans="1:6" s="8" customFormat="1" ht="11.25">
      <c r="A28" s="160" t="s">
        <v>357</v>
      </c>
      <c r="B28" s="135" t="s">
        <v>10</v>
      </c>
      <c r="C28" s="120" t="s">
        <v>358</v>
      </c>
      <c r="D28" s="56">
        <v>2786924.34</v>
      </c>
      <c r="E28" s="146"/>
      <c r="F28" s="58">
        <f>D28+E28</f>
        <v>2786924.34</v>
      </c>
    </row>
    <row r="29" spans="1:6" s="8" customFormat="1" ht="12" hidden="1">
      <c r="A29" s="161"/>
      <c r="B29" s="119"/>
      <c r="C29" s="120"/>
      <c r="D29" s="56"/>
      <c r="E29" s="57"/>
      <c r="F29" s="58"/>
    </row>
    <row r="30" spans="1:6" s="8" customFormat="1" ht="36">
      <c r="A30" s="159" t="s">
        <v>243</v>
      </c>
      <c r="B30" s="25" t="s">
        <v>12</v>
      </c>
      <c r="C30" s="26" t="s">
        <v>13</v>
      </c>
      <c r="D30" s="121">
        <f>SUM(D31:D32)</f>
        <v>34219.12</v>
      </c>
      <c r="E30" s="121">
        <f>SUM(E31:E32)</f>
        <v>0</v>
      </c>
      <c r="F30" s="122">
        <f>SUM(F31:F32)</f>
        <v>34219.12</v>
      </c>
    </row>
    <row r="31" spans="1:6" s="8" customFormat="1" ht="11.25">
      <c r="A31" s="160" t="s">
        <v>349</v>
      </c>
      <c r="B31" s="135" t="s">
        <v>12</v>
      </c>
      <c r="C31" s="120" t="s">
        <v>350</v>
      </c>
      <c r="D31" s="56">
        <v>34219.12</v>
      </c>
      <c r="E31" s="146"/>
      <c r="F31" s="58">
        <f>D31+E31</f>
        <v>34219.12</v>
      </c>
    </row>
    <row r="32" spans="1:6" s="8" customFormat="1" ht="12" hidden="1">
      <c r="A32" s="161"/>
      <c r="B32" s="119"/>
      <c r="C32" s="120"/>
      <c r="D32" s="56"/>
      <c r="E32" s="57"/>
      <c r="F32" s="58"/>
    </row>
    <row r="33" spans="1:6" s="8" customFormat="1" ht="24">
      <c r="A33" s="159" t="s">
        <v>244</v>
      </c>
      <c r="B33" s="25" t="s">
        <v>14</v>
      </c>
      <c r="C33" s="26" t="s">
        <v>15</v>
      </c>
      <c r="D33" s="121">
        <f>SUM(D34:D36)</f>
        <v>4666103.86</v>
      </c>
      <c r="E33" s="121">
        <f>SUM(E34:E36)</f>
        <v>0</v>
      </c>
      <c r="F33" s="122">
        <f>SUM(F34:F36)</f>
        <v>4666103.86</v>
      </c>
    </row>
    <row r="34" spans="1:6" s="8" customFormat="1" ht="33.75">
      <c r="A34" s="160" t="s">
        <v>346</v>
      </c>
      <c r="B34" s="135" t="s">
        <v>14</v>
      </c>
      <c r="C34" s="120" t="s">
        <v>345</v>
      </c>
      <c r="D34" s="56">
        <v>548949.61</v>
      </c>
      <c r="E34" s="146"/>
      <c r="F34" s="58">
        <f>D34+E34</f>
        <v>548949.61</v>
      </c>
    </row>
    <row r="35" spans="1:6" s="8" customFormat="1" ht="11.25">
      <c r="A35" s="160" t="s">
        <v>348</v>
      </c>
      <c r="B35" s="135" t="s">
        <v>14</v>
      </c>
      <c r="C35" s="120" t="s">
        <v>347</v>
      </c>
      <c r="D35" s="56">
        <v>4117154.25</v>
      </c>
      <c r="E35" s="146"/>
      <c r="F35" s="58">
        <f>D35+E35</f>
        <v>4117154.25</v>
      </c>
    </row>
    <row r="36" spans="1:6" s="8" customFormat="1" ht="12" hidden="1">
      <c r="A36" s="161"/>
      <c r="B36" s="119"/>
      <c r="C36" s="120"/>
      <c r="D36" s="56"/>
      <c r="E36" s="57"/>
      <c r="F36" s="58"/>
    </row>
    <row r="37" spans="1:6" s="8" customFormat="1" ht="24">
      <c r="A37" s="159" t="s">
        <v>245</v>
      </c>
      <c r="B37" s="25" t="s">
        <v>16</v>
      </c>
      <c r="C37" s="26" t="s">
        <v>17</v>
      </c>
      <c r="D37" s="59">
        <f>SUM(D38:D41)</f>
        <v>1000595377.48</v>
      </c>
      <c r="E37" s="59">
        <f>SUM(E38:E41)</f>
        <v>0</v>
      </c>
      <c r="F37" s="60">
        <f>SUM(F38:F41)</f>
        <v>1000595377.48</v>
      </c>
    </row>
    <row r="38" spans="1:6" s="8" customFormat="1" ht="22.5">
      <c r="A38" s="160" t="s">
        <v>340</v>
      </c>
      <c r="B38" s="155" t="s">
        <v>16</v>
      </c>
      <c r="C38" s="124" t="s">
        <v>339</v>
      </c>
      <c r="D38" s="106">
        <v>997186885.51</v>
      </c>
      <c r="E38" s="147"/>
      <c r="F38" s="92">
        <f>D38+E38</f>
        <v>997186885.51</v>
      </c>
    </row>
    <row r="39" spans="1:6" s="8" customFormat="1" ht="33.75">
      <c r="A39" s="160" t="s">
        <v>342</v>
      </c>
      <c r="B39" s="155" t="s">
        <v>16</v>
      </c>
      <c r="C39" s="124" t="s">
        <v>341</v>
      </c>
      <c r="D39" s="106">
        <v>2764434.97</v>
      </c>
      <c r="E39" s="147"/>
      <c r="F39" s="92">
        <f>D39+E39</f>
        <v>2764434.97</v>
      </c>
    </row>
    <row r="40" spans="1:6" s="8" customFormat="1" ht="33.75">
      <c r="A40" s="160" t="s">
        <v>343</v>
      </c>
      <c r="B40" s="155" t="s">
        <v>16</v>
      </c>
      <c r="C40" s="124" t="s">
        <v>344</v>
      </c>
      <c r="D40" s="106">
        <v>644057</v>
      </c>
      <c r="E40" s="147"/>
      <c r="F40" s="92">
        <f>D40+E40</f>
        <v>644057</v>
      </c>
    </row>
    <row r="41" spans="1:6" s="8" customFormat="1" ht="6" customHeight="1" thickBot="1">
      <c r="A41" s="118"/>
      <c r="B41" s="129"/>
      <c r="C41" s="130"/>
      <c r="D41" s="62"/>
      <c r="E41" s="131"/>
      <c r="F41" s="63"/>
    </row>
    <row r="42" spans="1:8" s="8" customFormat="1" ht="12.75">
      <c r="A42" s="32"/>
      <c r="B42" s="33"/>
      <c r="C42" s="34"/>
      <c r="D42" s="35"/>
      <c r="E42" s="35"/>
      <c r="F42" s="35"/>
      <c r="H42" s="111" t="s">
        <v>171</v>
      </c>
    </row>
    <row r="43" spans="1:8" s="8" customFormat="1" ht="13.5" customHeight="1">
      <c r="A43" s="36"/>
      <c r="B43" s="37"/>
      <c r="C43" s="37"/>
      <c r="D43" s="38"/>
      <c r="E43" s="210" t="s">
        <v>21</v>
      </c>
      <c r="F43" s="210"/>
      <c r="H43" s="111" t="s">
        <v>172</v>
      </c>
    </row>
    <row r="44" spans="1:6" s="8" customFormat="1" ht="16.5" customHeight="1">
      <c r="A44" s="205" t="s">
        <v>2</v>
      </c>
      <c r="B44" s="198" t="s">
        <v>97</v>
      </c>
      <c r="C44" s="198" t="s">
        <v>98</v>
      </c>
      <c r="D44" s="198" t="s">
        <v>99</v>
      </c>
      <c r="E44" s="201" t="s">
        <v>105</v>
      </c>
      <c r="F44" s="195" t="s">
        <v>3</v>
      </c>
    </row>
    <row r="45" spans="1:6" s="8" customFormat="1" ht="16.5" customHeight="1">
      <c r="A45" s="206"/>
      <c r="B45" s="199"/>
      <c r="C45" s="199"/>
      <c r="D45" s="199"/>
      <c r="E45" s="202"/>
      <c r="F45" s="196"/>
    </row>
    <row r="46" spans="1:6" s="8" customFormat="1" ht="16.5" customHeight="1">
      <c r="A46" s="207"/>
      <c r="B46" s="200"/>
      <c r="C46" s="200"/>
      <c r="D46" s="200"/>
      <c r="E46" s="203"/>
      <c r="F46" s="197"/>
    </row>
    <row r="47" spans="1:6" s="8" customFormat="1" ht="12" thickBot="1">
      <c r="A47" s="20">
        <v>1</v>
      </c>
      <c r="B47" s="21">
        <v>2</v>
      </c>
      <c r="C47" s="21">
        <v>3</v>
      </c>
      <c r="D47" s="22">
        <v>4</v>
      </c>
      <c r="E47" s="1" t="s">
        <v>4</v>
      </c>
      <c r="F47" s="1" t="s">
        <v>5</v>
      </c>
    </row>
    <row r="48" spans="1:6" s="8" customFormat="1" ht="36">
      <c r="A48" s="162" t="s">
        <v>260</v>
      </c>
      <c r="B48" s="116" t="s">
        <v>173</v>
      </c>
      <c r="C48" s="117" t="s">
        <v>18</v>
      </c>
      <c r="D48" s="67">
        <f>SUM(D49:D50)</f>
        <v>110948338.4</v>
      </c>
      <c r="E48" s="67">
        <f>SUM(E49:E50)</f>
        <v>0</v>
      </c>
      <c r="F48" s="68">
        <f>SUM(F49:F50)</f>
        <v>110948338.4</v>
      </c>
    </row>
    <row r="49" spans="1:6" s="8" customFormat="1" ht="22.5">
      <c r="A49" s="163" t="s">
        <v>337</v>
      </c>
      <c r="B49" s="135" t="s">
        <v>173</v>
      </c>
      <c r="C49" s="132" t="s">
        <v>338</v>
      </c>
      <c r="D49" s="56">
        <v>110948338.4</v>
      </c>
      <c r="E49" s="146"/>
      <c r="F49" s="74">
        <f>D49+E49</f>
        <v>110948338.4</v>
      </c>
    </row>
    <row r="50" spans="1:6" s="8" customFormat="1" ht="12" hidden="1">
      <c r="A50" s="164"/>
      <c r="B50" s="123"/>
      <c r="C50" s="124"/>
      <c r="D50" s="56"/>
      <c r="E50" s="56"/>
      <c r="F50" s="74"/>
    </row>
    <row r="51" spans="1:6" s="8" customFormat="1" ht="24">
      <c r="A51" s="162" t="s">
        <v>246</v>
      </c>
      <c r="B51" s="28" t="s">
        <v>174</v>
      </c>
      <c r="C51" s="43" t="s">
        <v>19</v>
      </c>
      <c r="D51" s="59">
        <f>SUM(D52:D55)</f>
        <v>-1414941230.03</v>
      </c>
      <c r="E51" s="59">
        <f>SUM(E52:E55)</f>
        <v>0</v>
      </c>
      <c r="F51" s="60">
        <f>SUM(F52:F55)</f>
        <v>-1414941230.03</v>
      </c>
    </row>
    <row r="52" spans="1:6" s="8" customFormat="1" ht="11.25">
      <c r="A52" s="163" t="s">
        <v>331</v>
      </c>
      <c r="B52" s="135" t="s">
        <v>174</v>
      </c>
      <c r="C52" s="132" t="s">
        <v>332</v>
      </c>
      <c r="D52" s="56">
        <v>-336001119.49</v>
      </c>
      <c r="E52" s="146"/>
      <c r="F52" s="74">
        <f>D52+E52</f>
        <v>-336001119.49</v>
      </c>
    </row>
    <row r="53" spans="1:6" s="8" customFormat="1" ht="11.25">
      <c r="A53" s="163" t="s">
        <v>334</v>
      </c>
      <c r="B53" s="135" t="s">
        <v>174</v>
      </c>
      <c r="C53" s="132" t="s">
        <v>333</v>
      </c>
      <c r="D53" s="56">
        <v>-10161998.29</v>
      </c>
      <c r="E53" s="146"/>
      <c r="F53" s="74">
        <f>D53+E53</f>
        <v>-10161998.29</v>
      </c>
    </row>
    <row r="54" spans="1:6" s="8" customFormat="1" ht="11.25">
      <c r="A54" s="163" t="s">
        <v>335</v>
      </c>
      <c r="B54" s="135" t="s">
        <v>174</v>
      </c>
      <c r="C54" s="132" t="s">
        <v>336</v>
      </c>
      <c r="D54" s="56">
        <v>-1068778112.25</v>
      </c>
      <c r="E54" s="146"/>
      <c r="F54" s="74">
        <f>D54+E54</f>
        <v>-1068778112.25</v>
      </c>
    </row>
    <row r="55" spans="1:6" s="8" customFormat="1" ht="12" hidden="1">
      <c r="A55" s="164"/>
      <c r="B55" s="119"/>
      <c r="C55" s="132"/>
      <c r="D55" s="56"/>
      <c r="E55" s="56"/>
      <c r="F55" s="74"/>
    </row>
    <row r="56" spans="1:6" s="8" customFormat="1" ht="24">
      <c r="A56" s="162" t="s">
        <v>248</v>
      </c>
      <c r="B56" s="25" t="s">
        <v>7</v>
      </c>
      <c r="C56" s="41" t="s">
        <v>20</v>
      </c>
      <c r="D56" s="121">
        <f>SUM(D57:D58)</f>
        <v>1705829.86</v>
      </c>
      <c r="E56" s="121">
        <f>SUM(E57:E58)</f>
        <v>0</v>
      </c>
      <c r="F56" s="122">
        <f>SUM(F57:F58)</f>
        <v>1705829.86</v>
      </c>
    </row>
    <row r="57" spans="1:6" s="8" customFormat="1" ht="11.25">
      <c r="A57" s="165" t="s">
        <v>329</v>
      </c>
      <c r="B57" s="156" t="s">
        <v>7</v>
      </c>
      <c r="C57" s="126" t="s">
        <v>330</v>
      </c>
      <c r="D57" s="56">
        <v>1705829.86</v>
      </c>
      <c r="E57" s="146"/>
      <c r="F57" s="74">
        <f>D57+E57</f>
        <v>1705829.86</v>
      </c>
    </row>
    <row r="58" spans="1:6" s="8" customFormat="1" ht="12" hidden="1">
      <c r="A58" s="166"/>
      <c r="B58" s="125"/>
      <c r="C58" s="126"/>
      <c r="D58" s="56"/>
      <c r="E58" s="56"/>
      <c r="F58" s="74"/>
    </row>
    <row r="59" spans="1:6" s="8" customFormat="1" ht="36">
      <c r="A59" s="162" t="s">
        <v>249</v>
      </c>
      <c r="B59" s="28" t="s">
        <v>9</v>
      </c>
      <c r="C59" s="43" t="s">
        <v>25</v>
      </c>
      <c r="D59" s="121">
        <f>SUM(D60:D64)</f>
        <v>223691904.15</v>
      </c>
      <c r="E59" s="121">
        <f>SUM(E60:E64)</f>
        <v>0</v>
      </c>
      <c r="F59" s="122">
        <f>SUM(F60:F64)</f>
        <v>223691904.15</v>
      </c>
    </row>
    <row r="60" spans="1:6" s="8" customFormat="1" ht="33.75">
      <c r="A60" s="165" t="s">
        <v>321</v>
      </c>
      <c r="B60" s="135" t="s">
        <v>9</v>
      </c>
      <c r="C60" s="133" t="s">
        <v>322</v>
      </c>
      <c r="D60" s="56">
        <v>101352.95</v>
      </c>
      <c r="E60" s="146"/>
      <c r="F60" s="74">
        <f>D60+E60</f>
        <v>101352.95</v>
      </c>
    </row>
    <row r="61" spans="1:6" s="8" customFormat="1" ht="33.75">
      <c r="A61" s="165" t="s">
        <v>323</v>
      </c>
      <c r="B61" s="135" t="s">
        <v>9</v>
      </c>
      <c r="C61" s="133" t="s">
        <v>324</v>
      </c>
      <c r="D61" s="56">
        <v>60633529.34</v>
      </c>
      <c r="E61" s="146"/>
      <c r="F61" s="74">
        <f>D61+E61</f>
        <v>60633529.34</v>
      </c>
    </row>
    <row r="62" spans="1:6" s="8" customFormat="1" ht="45">
      <c r="A62" s="165" t="s">
        <v>326</v>
      </c>
      <c r="B62" s="135" t="s">
        <v>9</v>
      </c>
      <c r="C62" s="133" t="s">
        <v>325</v>
      </c>
      <c r="D62" s="56">
        <v>26419895.89</v>
      </c>
      <c r="E62" s="146"/>
      <c r="F62" s="74">
        <f>D62+E62</f>
        <v>26419895.89</v>
      </c>
    </row>
    <row r="63" spans="1:6" s="8" customFormat="1" ht="11.25">
      <c r="A63" s="165" t="s">
        <v>327</v>
      </c>
      <c r="B63" s="135" t="s">
        <v>9</v>
      </c>
      <c r="C63" s="133" t="s">
        <v>328</v>
      </c>
      <c r="D63" s="56">
        <v>136537125.97</v>
      </c>
      <c r="E63" s="146"/>
      <c r="F63" s="74">
        <f>D63+E63</f>
        <v>136537125.97</v>
      </c>
    </row>
    <row r="64" spans="1:6" s="8" customFormat="1" ht="11.25" hidden="1">
      <c r="A64" s="167"/>
      <c r="B64" s="135"/>
      <c r="C64" s="127"/>
      <c r="D64" s="56"/>
      <c r="E64" s="128"/>
      <c r="F64" s="74"/>
    </row>
    <row r="65" spans="1:6" s="8" customFormat="1" ht="24">
      <c r="A65" s="158" t="s">
        <v>227</v>
      </c>
      <c r="B65" s="25" t="s">
        <v>17</v>
      </c>
      <c r="C65" s="41" t="s">
        <v>22</v>
      </c>
      <c r="D65" s="134">
        <f>D66+D71+D80+D83+D89+D93+D104+D108+D112</f>
        <v>1651698924.26</v>
      </c>
      <c r="E65" s="134">
        <f>E66+E71+E80+E83+E89+E93+E104+E108+E112</f>
        <v>0</v>
      </c>
      <c r="F65" s="94">
        <f>F66+F71+F80+F83+F89+F93+F104+F108+F112</f>
        <v>1651698924.26</v>
      </c>
    </row>
    <row r="66" spans="1:6" s="8" customFormat="1" ht="24">
      <c r="A66" s="159" t="s">
        <v>250</v>
      </c>
      <c r="B66" s="25" t="s">
        <v>18</v>
      </c>
      <c r="C66" s="26" t="s">
        <v>23</v>
      </c>
      <c r="D66" s="59">
        <f>SUM(D67:D70)</f>
        <v>175047583.55</v>
      </c>
      <c r="E66" s="59">
        <f>SUM(E67:E70)</f>
        <v>0</v>
      </c>
      <c r="F66" s="60">
        <f>SUM(F67:F70)</f>
        <v>175047583.55</v>
      </c>
    </row>
    <row r="67" spans="1:6" s="8" customFormat="1" ht="11.25">
      <c r="A67" s="168" t="s">
        <v>315</v>
      </c>
      <c r="B67" s="135" t="s">
        <v>18</v>
      </c>
      <c r="C67" s="132" t="s">
        <v>316</v>
      </c>
      <c r="D67" s="56">
        <v>131208431.51</v>
      </c>
      <c r="E67" s="146"/>
      <c r="F67" s="65">
        <f>D67+E67</f>
        <v>131208431.51</v>
      </c>
    </row>
    <row r="68" spans="1:6" s="8" customFormat="1" ht="11.25">
      <c r="A68" s="168" t="s">
        <v>318</v>
      </c>
      <c r="B68" s="135" t="s">
        <v>18</v>
      </c>
      <c r="C68" s="132" t="s">
        <v>317</v>
      </c>
      <c r="D68" s="56">
        <v>4525350</v>
      </c>
      <c r="E68" s="146"/>
      <c r="F68" s="65">
        <f>D68+E68</f>
        <v>4525350</v>
      </c>
    </row>
    <row r="69" spans="1:6" s="8" customFormat="1" ht="11.25">
      <c r="A69" s="168" t="s">
        <v>319</v>
      </c>
      <c r="B69" s="135" t="s">
        <v>18</v>
      </c>
      <c r="C69" s="132" t="s">
        <v>320</v>
      </c>
      <c r="D69" s="56">
        <v>39313802.04</v>
      </c>
      <c r="E69" s="146"/>
      <c r="F69" s="65">
        <f>D69+E69</f>
        <v>39313802.04</v>
      </c>
    </row>
    <row r="70" spans="1:6" s="8" customFormat="1" ht="12" customHeight="1" hidden="1">
      <c r="A70" s="160"/>
      <c r="B70" s="135"/>
      <c r="C70" s="127"/>
      <c r="D70" s="56"/>
      <c r="E70" s="128"/>
      <c r="F70" s="65"/>
    </row>
    <row r="71" spans="1:6" s="8" customFormat="1" ht="24">
      <c r="A71" s="159" t="s">
        <v>251</v>
      </c>
      <c r="B71" s="25" t="s">
        <v>19</v>
      </c>
      <c r="C71" s="26" t="s">
        <v>24</v>
      </c>
      <c r="D71" s="59">
        <f>SUM(D72:D79)</f>
        <v>118383150.3</v>
      </c>
      <c r="E71" s="59">
        <f>SUM(E72:E79)</f>
        <v>0</v>
      </c>
      <c r="F71" s="60">
        <f>SUM(F72:F79)</f>
        <v>118383150.3</v>
      </c>
    </row>
    <row r="72" spans="1:6" s="8" customFormat="1" ht="11.25">
      <c r="A72" s="160" t="s">
        <v>302</v>
      </c>
      <c r="B72" s="157" t="s">
        <v>19</v>
      </c>
      <c r="C72" s="120" t="s">
        <v>301</v>
      </c>
      <c r="D72" s="61">
        <v>1167705.51</v>
      </c>
      <c r="E72" s="148"/>
      <c r="F72" s="65">
        <f aca="true" t="shared" si="0" ref="F72:F78">D72+E72</f>
        <v>1167705.51</v>
      </c>
    </row>
    <row r="73" spans="1:6" s="8" customFormat="1" ht="11.25">
      <c r="A73" s="160" t="s">
        <v>304</v>
      </c>
      <c r="B73" s="157" t="s">
        <v>19</v>
      </c>
      <c r="C73" s="120" t="s">
        <v>303</v>
      </c>
      <c r="D73" s="61">
        <v>41444472.5</v>
      </c>
      <c r="E73" s="148"/>
      <c r="F73" s="65">
        <f t="shared" si="0"/>
        <v>41444472.5</v>
      </c>
    </row>
    <row r="74" spans="1:6" s="8" customFormat="1" ht="11.25">
      <c r="A74" s="160" t="s">
        <v>305</v>
      </c>
      <c r="B74" s="157" t="s">
        <v>19</v>
      </c>
      <c r="C74" s="120" t="s">
        <v>306</v>
      </c>
      <c r="D74" s="61">
        <v>8051821.34</v>
      </c>
      <c r="E74" s="148"/>
      <c r="F74" s="65">
        <f t="shared" si="0"/>
        <v>8051821.34</v>
      </c>
    </row>
    <row r="75" spans="1:6" s="8" customFormat="1" ht="33.75">
      <c r="A75" s="160" t="s">
        <v>307</v>
      </c>
      <c r="B75" s="157" t="s">
        <v>19</v>
      </c>
      <c r="C75" s="120" t="s">
        <v>308</v>
      </c>
      <c r="D75" s="61">
        <v>7232</v>
      </c>
      <c r="E75" s="148"/>
      <c r="F75" s="65">
        <f t="shared" si="0"/>
        <v>7232</v>
      </c>
    </row>
    <row r="76" spans="1:6" s="8" customFormat="1" ht="11.25">
      <c r="A76" s="160" t="s">
        <v>310</v>
      </c>
      <c r="B76" s="157" t="s">
        <v>19</v>
      </c>
      <c r="C76" s="120" t="s">
        <v>309</v>
      </c>
      <c r="D76" s="61">
        <v>44141120.15</v>
      </c>
      <c r="E76" s="148"/>
      <c r="F76" s="65">
        <f t="shared" si="0"/>
        <v>44141120.15</v>
      </c>
    </row>
    <row r="77" spans="1:6" s="8" customFormat="1" ht="11.25">
      <c r="A77" s="160" t="s">
        <v>312</v>
      </c>
      <c r="B77" s="157" t="s">
        <v>19</v>
      </c>
      <c r="C77" s="120" t="s">
        <v>311</v>
      </c>
      <c r="D77" s="61">
        <v>23364900.05</v>
      </c>
      <c r="E77" s="148"/>
      <c r="F77" s="65">
        <f t="shared" si="0"/>
        <v>23364900.05</v>
      </c>
    </row>
    <row r="78" spans="1:6" s="8" customFormat="1" ht="11.25">
      <c r="A78" s="160" t="s">
        <v>314</v>
      </c>
      <c r="B78" s="157" t="s">
        <v>19</v>
      </c>
      <c r="C78" s="120" t="s">
        <v>313</v>
      </c>
      <c r="D78" s="61">
        <v>205898.75</v>
      </c>
      <c r="E78" s="148"/>
      <c r="F78" s="65">
        <f t="shared" si="0"/>
        <v>205898.75</v>
      </c>
    </row>
    <row r="79" spans="1:6" s="8" customFormat="1" ht="12" customHeight="1" hidden="1">
      <c r="A79" s="160"/>
      <c r="B79" s="25"/>
      <c r="C79" s="26"/>
      <c r="D79" s="56"/>
      <c r="E79" s="56"/>
      <c r="F79" s="65"/>
    </row>
    <row r="80" spans="1:6" s="8" customFormat="1" ht="24">
      <c r="A80" s="169" t="s">
        <v>252</v>
      </c>
      <c r="B80" s="28" t="s">
        <v>25</v>
      </c>
      <c r="C80" s="29" t="s">
        <v>26</v>
      </c>
      <c r="D80" s="59">
        <f>SUM(D81:D82)</f>
        <v>279044.73</v>
      </c>
      <c r="E80" s="59">
        <f>SUM(E81:E82)</f>
        <v>0</v>
      </c>
      <c r="F80" s="60">
        <f>SUM(F81:F82)</f>
        <v>279044.73</v>
      </c>
    </row>
    <row r="81" spans="1:6" s="8" customFormat="1" ht="11.25">
      <c r="A81" s="168" t="s">
        <v>299</v>
      </c>
      <c r="B81" s="135" t="s">
        <v>25</v>
      </c>
      <c r="C81" s="132" t="s">
        <v>300</v>
      </c>
      <c r="D81" s="61">
        <v>279044.73</v>
      </c>
      <c r="E81" s="149"/>
      <c r="F81" s="65">
        <f>D81+E81</f>
        <v>279044.73</v>
      </c>
    </row>
    <row r="82" spans="1:6" s="8" customFormat="1" ht="12" customHeight="1" hidden="1">
      <c r="A82" s="160"/>
      <c r="B82" s="25"/>
      <c r="C82" s="41"/>
      <c r="D82" s="56"/>
      <c r="E82" s="56"/>
      <c r="F82" s="65"/>
    </row>
    <row r="83" spans="1:6" s="8" customFormat="1" ht="36">
      <c r="A83" s="159" t="s">
        <v>257</v>
      </c>
      <c r="B83" s="27" t="s">
        <v>23</v>
      </c>
      <c r="C83" s="26" t="s">
        <v>27</v>
      </c>
      <c r="D83" s="66">
        <f>SUM(D84:D88)</f>
        <v>1090049137.89</v>
      </c>
      <c r="E83" s="66">
        <f>SUM(E84:E88)</f>
        <v>0</v>
      </c>
      <c r="F83" s="69">
        <f>SUM(F84:F88)</f>
        <v>1090049137.89</v>
      </c>
    </row>
    <row r="84" spans="1:6" s="8" customFormat="1" ht="22.5">
      <c r="A84" s="168" t="s">
        <v>291</v>
      </c>
      <c r="B84" s="157" t="s">
        <v>23</v>
      </c>
      <c r="C84" s="120" t="s">
        <v>292</v>
      </c>
      <c r="D84" s="61">
        <v>1080266922.11</v>
      </c>
      <c r="E84" s="148"/>
      <c r="F84" s="65">
        <f>D84+E84</f>
        <v>1080266922.11</v>
      </c>
    </row>
    <row r="85" spans="1:6" s="8" customFormat="1" ht="33.75">
      <c r="A85" s="168" t="s">
        <v>293</v>
      </c>
      <c r="B85" s="157" t="s">
        <v>23</v>
      </c>
      <c r="C85" s="120" t="s">
        <v>294</v>
      </c>
      <c r="D85" s="61">
        <v>5120011.17</v>
      </c>
      <c r="E85" s="148"/>
      <c r="F85" s="65">
        <f>D85+E85</f>
        <v>5120011.17</v>
      </c>
    </row>
    <row r="86" spans="1:6" s="8" customFormat="1" ht="33.75">
      <c r="A86" s="168" t="s">
        <v>296</v>
      </c>
      <c r="B86" s="157" t="s">
        <v>23</v>
      </c>
      <c r="C86" s="120" t="s">
        <v>295</v>
      </c>
      <c r="D86" s="61">
        <v>4658185.89</v>
      </c>
      <c r="E86" s="148"/>
      <c r="F86" s="65">
        <f>D86+E86</f>
        <v>4658185.89</v>
      </c>
    </row>
    <row r="87" spans="1:6" s="8" customFormat="1" ht="33.75">
      <c r="A87" s="168" t="s">
        <v>297</v>
      </c>
      <c r="B87" s="157" t="s">
        <v>23</v>
      </c>
      <c r="C87" s="120" t="s">
        <v>298</v>
      </c>
      <c r="D87" s="61">
        <v>4018.72</v>
      </c>
      <c r="E87" s="148"/>
      <c r="F87" s="65">
        <f>D87+E87</f>
        <v>4018.72</v>
      </c>
    </row>
    <row r="88" spans="1:6" s="8" customFormat="1" ht="11.25" hidden="1">
      <c r="A88" s="160"/>
      <c r="B88" s="135"/>
      <c r="C88" s="136"/>
      <c r="D88" s="56"/>
      <c r="E88" s="56"/>
      <c r="F88" s="95"/>
    </row>
    <row r="89" spans="1:6" s="8" customFormat="1" ht="24">
      <c r="A89" s="159" t="s">
        <v>255</v>
      </c>
      <c r="B89" s="27" t="s">
        <v>26</v>
      </c>
      <c r="C89" s="26" t="s">
        <v>28</v>
      </c>
      <c r="D89" s="66">
        <f>SUM(D90:D92)</f>
        <v>136354441.63</v>
      </c>
      <c r="E89" s="66">
        <f>SUM(E90:E92)</f>
        <v>0</v>
      </c>
      <c r="F89" s="69">
        <f>SUM(F90:F92)</f>
        <v>136354441.63</v>
      </c>
    </row>
    <row r="90" spans="1:6" s="8" customFormat="1" ht="22.5">
      <c r="A90" s="160" t="s">
        <v>288</v>
      </c>
      <c r="B90" s="157" t="s">
        <v>26</v>
      </c>
      <c r="C90" s="120" t="s">
        <v>287</v>
      </c>
      <c r="D90" s="61">
        <v>100502315.65</v>
      </c>
      <c r="E90" s="148"/>
      <c r="F90" s="65">
        <f>D90+E90</f>
        <v>100502315.65</v>
      </c>
    </row>
    <row r="91" spans="1:6" s="8" customFormat="1" ht="22.5">
      <c r="A91" s="160" t="s">
        <v>290</v>
      </c>
      <c r="B91" s="157" t="s">
        <v>26</v>
      </c>
      <c r="C91" s="120" t="s">
        <v>289</v>
      </c>
      <c r="D91" s="61">
        <v>35852125.98</v>
      </c>
      <c r="E91" s="148"/>
      <c r="F91" s="65">
        <f>D91+E91</f>
        <v>35852125.98</v>
      </c>
    </row>
    <row r="92" spans="1:6" s="8" customFormat="1" ht="11.25" hidden="1">
      <c r="A92" s="170"/>
      <c r="B92" s="25"/>
      <c r="C92" s="41"/>
      <c r="D92" s="56"/>
      <c r="E92" s="56"/>
      <c r="F92" s="95"/>
    </row>
    <row r="93" spans="1:6" s="8" customFormat="1" ht="24">
      <c r="A93" s="159" t="s">
        <v>256</v>
      </c>
      <c r="B93" s="25" t="s">
        <v>27</v>
      </c>
      <c r="C93" s="41" t="s">
        <v>29</v>
      </c>
      <c r="D93" s="59">
        <f>SUM(D94:D97)</f>
        <v>43114305.29</v>
      </c>
      <c r="E93" s="59">
        <f>SUM(E94:E97)</f>
        <v>0</v>
      </c>
      <c r="F93" s="60">
        <f>SUM(F94:F97)</f>
        <v>43114305.29</v>
      </c>
    </row>
    <row r="94" spans="1:6" s="8" customFormat="1" ht="11.25">
      <c r="A94" s="168" t="s">
        <v>281</v>
      </c>
      <c r="B94" s="135" t="s">
        <v>27</v>
      </c>
      <c r="C94" s="133" t="s">
        <v>282</v>
      </c>
      <c r="D94" s="56">
        <v>35166430.33</v>
      </c>
      <c r="E94" s="146"/>
      <c r="F94" s="95">
        <f>D94+E94</f>
        <v>35166430.33</v>
      </c>
    </row>
    <row r="95" spans="1:6" s="8" customFormat="1" ht="22.5">
      <c r="A95" s="168" t="s">
        <v>284</v>
      </c>
      <c r="B95" s="135" t="s">
        <v>27</v>
      </c>
      <c r="C95" s="133" t="s">
        <v>283</v>
      </c>
      <c r="D95" s="56">
        <v>7254159.66</v>
      </c>
      <c r="E95" s="146"/>
      <c r="F95" s="95">
        <f>D95+E95</f>
        <v>7254159.66</v>
      </c>
    </row>
    <row r="96" spans="1:6" s="8" customFormat="1" ht="22.5">
      <c r="A96" s="168" t="s">
        <v>285</v>
      </c>
      <c r="B96" s="135" t="s">
        <v>27</v>
      </c>
      <c r="C96" s="133" t="s">
        <v>286</v>
      </c>
      <c r="D96" s="56">
        <v>693715.3</v>
      </c>
      <c r="E96" s="146"/>
      <c r="F96" s="95">
        <f>D96+E96</f>
        <v>693715.3</v>
      </c>
    </row>
    <row r="97" spans="1:6" s="8" customFormat="1" ht="0.75" customHeight="1" thickBot="1">
      <c r="A97" s="137"/>
      <c r="B97" s="129"/>
      <c r="C97" s="130"/>
      <c r="D97" s="62"/>
      <c r="E97" s="62"/>
      <c r="F97" s="110"/>
    </row>
    <row r="98" s="8" customFormat="1" ht="11.25"/>
    <row r="99" spans="5:6" s="8" customFormat="1" ht="12.75">
      <c r="E99" s="210" t="s">
        <v>30</v>
      </c>
      <c r="F99" s="210"/>
    </row>
    <row r="100" spans="1:6" s="8" customFormat="1" ht="11.25">
      <c r="A100" s="205" t="s">
        <v>2</v>
      </c>
      <c r="B100" s="198" t="s">
        <v>97</v>
      </c>
      <c r="C100" s="198" t="s">
        <v>98</v>
      </c>
      <c r="D100" s="198" t="s">
        <v>99</v>
      </c>
      <c r="E100" s="201" t="s">
        <v>105</v>
      </c>
      <c r="F100" s="195" t="s">
        <v>3</v>
      </c>
    </row>
    <row r="101" spans="1:6" s="8" customFormat="1" ht="11.25">
      <c r="A101" s="206"/>
      <c r="B101" s="199"/>
      <c r="C101" s="199"/>
      <c r="D101" s="199"/>
      <c r="E101" s="202"/>
      <c r="F101" s="196"/>
    </row>
    <row r="102" spans="1:6" s="8" customFormat="1" ht="11.25">
      <c r="A102" s="207"/>
      <c r="B102" s="200"/>
      <c r="C102" s="200"/>
      <c r="D102" s="200"/>
      <c r="E102" s="203"/>
      <c r="F102" s="197"/>
    </row>
    <row r="103" spans="1:6" s="8" customFormat="1" ht="12" thickBot="1">
      <c r="A103" s="20">
        <v>1</v>
      </c>
      <c r="B103" s="21">
        <v>2</v>
      </c>
      <c r="C103" s="21">
        <v>3</v>
      </c>
      <c r="D103" s="22">
        <v>4</v>
      </c>
      <c r="E103" s="1" t="s">
        <v>4</v>
      </c>
      <c r="F103" s="1" t="s">
        <v>5</v>
      </c>
    </row>
    <row r="104" spans="1:6" s="8" customFormat="1" ht="24">
      <c r="A104" s="159" t="s">
        <v>259</v>
      </c>
      <c r="B104" s="23" t="s">
        <v>28</v>
      </c>
      <c r="C104" s="141" t="s">
        <v>31</v>
      </c>
      <c r="D104" s="67">
        <f>SUM(D105:D107)</f>
        <v>18758277.37</v>
      </c>
      <c r="E104" s="67">
        <f>SUM(E105:E107)</f>
        <v>0</v>
      </c>
      <c r="F104" s="68">
        <f>SUM(F105:F107)</f>
        <v>18758277.37</v>
      </c>
    </row>
    <row r="105" spans="1:6" s="8" customFormat="1" ht="11.25">
      <c r="A105" s="168" t="s">
        <v>277</v>
      </c>
      <c r="B105" s="135" t="s">
        <v>28</v>
      </c>
      <c r="C105" s="120" t="s">
        <v>278</v>
      </c>
      <c r="D105" s="70">
        <v>9707356.23</v>
      </c>
      <c r="E105" s="150"/>
      <c r="F105" s="58">
        <f>D105+E105</f>
        <v>9707356.23</v>
      </c>
    </row>
    <row r="106" spans="1:6" s="8" customFormat="1" ht="11.25">
      <c r="A106" s="168" t="s">
        <v>279</v>
      </c>
      <c r="B106" s="135" t="s">
        <v>28</v>
      </c>
      <c r="C106" s="120" t="s">
        <v>280</v>
      </c>
      <c r="D106" s="70">
        <v>9050921.14</v>
      </c>
      <c r="E106" s="150"/>
      <c r="F106" s="58">
        <f>D106+E106</f>
        <v>9050921.14</v>
      </c>
    </row>
    <row r="107" spans="1:6" s="8" customFormat="1" ht="12" customHeight="1" hidden="1">
      <c r="A107" s="171"/>
      <c r="B107" s="119"/>
      <c r="C107" s="120"/>
      <c r="D107" s="71"/>
      <c r="E107" s="71"/>
      <c r="F107" s="58"/>
    </row>
    <row r="108" spans="1:6" s="8" customFormat="1" ht="36">
      <c r="A108" s="172" t="s">
        <v>253</v>
      </c>
      <c r="B108" s="25" t="s">
        <v>29</v>
      </c>
      <c r="C108" s="26" t="s">
        <v>175</v>
      </c>
      <c r="D108" s="140">
        <f>SUM(D109:D111)</f>
        <v>64898454.76</v>
      </c>
      <c r="E108" s="140">
        <f>SUM(E109:E111)</f>
        <v>0</v>
      </c>
      <c r="F108" s="142">
        <f>SUM(F109:F111)</f>
        <v>64898454.76</v>
      </c>
    </row>
    <row r="109" spans="1:6" s="8" customFormat="1" ht="22.5">
      <c r="A109" s="168" t="s">
        <v>274</v>
      </c>
      <c r="B109" s="135" t="s">
        <v>29</v>
      </c>
      <c r="C109" s="120" t="s">
        <v>273</v>
      </c>
      <c r="D109" s="71">
        <v>56232903.03</v>
      </c>
      <c r="E109" s="151"/>
      <c r="F109" s="58">
        <f>D109+E109</f>
        <v>56232903.03</v>
      </c>
    </row>
    <row r="110" spans="1:6" s="8" customFormat="1" ht="22.5">
      <c r="A110" s="168" t="s">
        <v>276</v>
      </c>
      <c r="B110" s="135" t="s">
        <v>29</v>
      </c>
      <c r="C110" s="120" t="s">
        <v>275</v>
      </c>
      <c r="D110" s="71">
        <v>8665551.73</v>
      </c>
      <c r="E110" s="151"/>
      <c r="F110" s="58">
        <f>D110+E110</f>
        <v>8665551.73</v>
      </c>
    </row>
    <row r="111" spans="1:6" s="8" customFormat="1" ht="12" customHeight="1" hidden="1">
      <c r="A111" s="173"/>
      <c r="B111" s="119"/>
      <c r="C111" s="120"/>
      <c r="D111" s="71"/>
      <c r="E111" s="71"/>
      <c r="F111" s="58"/>
    </row>
    <row r="112" spans="1:6" s="8" customFormat="1" ht="24">
      <c r="A112" s="172" t="s">
        <v>254</v>
      </c>
      <c r="B112" s="25" t="s">
        <v>31</v>
      </c>
      <c r="C112" s="26" t="s">
        <v>32</v>
      </c>
      <c r="D112" s="140">
        <f>SUM(D113:D117)</f>
        <v>4814528.74</v>
      </c>
      <c r="E112" s="140">
        <f>SUM(E113:E117)</f>
        <v>0</v>
      </c>
      <c r="F112" s="142">
        <f>SUM(F113:F117)</f>
        <v>4814528.74</v>
      </c>
    </row>
    <row r="113" spans="1:6" s="8" customFormat="1" ht="11.25">
      <c r="A113" s="168" t="s">
        <v>265</v>
      </c>
      <c r="B113" s="135" t="s">
        <v>31</v>
      </c>
      <c r="C113" s="120" t="s">
        <v>266</v>
      </c>
      <c r="D113" s="71">
        <v>235873.52</v>
      </c>
      <c r="E113" s="151"/>
      <c r="F113" s="58">
        <f>D113+E113</f>
        <v>235873.52</v>
      </c>
    </row>
    <row r="114" spans="1:6" s="8" customFormat="1" ht="22.5">
      <c r="A114" s="168" t="s">
        <v>268</v>
      </c>
      <c r="B114" s="135" t="s">
        <v>31</v>
      </c>
      <c r="C114" s="120" t="s">
        <v>267</v>
      </c>
      <c r="D114" s="71">
        <v>5000.02</v>
      </c>
      <c r="E114" s="151"/>
      <c r="F114" s="58">
        <f>D114+E114</f>
        <v>5000.02</v>
      </c>
    </row>
    <row r="115" spans="1:6" s="8" customFormat="1" ht="11.25">
      <c r="A115" s="168" t="s">
        <v>270</v>
      </c>
      <c r="B115" s="135" t="s">
        <v>31</v>
      </c>
      <c r="C115" s="120" t="s">
        <v>269</v>
      </c>
      <c r="D115" s="71">
        <v>23294</v>
      </c>
      <c r="E115" s="151"/>
      <c r="F115" s="58">
        <f>D115+E115</f>
        <v>23294</v>
      </c>
    </row>
    <row r="116" spans="1:6" s="8" customFormat="1" ht="11.25">
      <c r="A116" s="168" t="s">
        <v>272</v>
      </c>
      <c r="B116" s="135" t="s">
        <v>31</v>
      </c>
      <c r="C116" s="120" t="s">
        <v>271</v>
      </c>
      <c r="D116" s="71">
        <v>4550361.2</v>
      </c>
      <c r="E116" s="151"/>
      <c r="F116" s="58">
        <f>D116+E116</f>
        <v>4550361.2</v>
      </c>
    </row>
    <row r="117" spans="1:6" s="8" customFormat="1" ht="12" hidden="1">
      <c r="A117" s="174"/>
      <c r="B117" s="119"/>
      <c r="C117" s="120"/>
      <c r="D117" s="71"/>
      <c r="E117" s="71"/>
      <c r="F117" s="58"/>
    </row>
    <row r="118" spans="1:6" s="8" customFormat="1" ht="22.5">
      <c r="A118" s="175" t="s">
        <v>228</v>
      </c>
      <c r="B118" s="25" t="s">
        <v>146</v>
      </c>
      <c r="C118" s="26"/>
      <c r="D118" s="72">
        <f>D119-D120</f>
        <v>-1124842145.2</v>
      </c>
      <c r="E118" s="72">
        <f>E119-E120</f>
        <v>0</v>
      </c>
      <c r="F118" s="73">
        <f>F119-F120</f>
        <v>-1124842145.2</v>
      </c>
    </row>
    <row r="119" spans="1:6" s="8" customFormat="1" ht="24">
      <c r="A119" s="176" t="s">
        <v>107</v>
      </c>
      <c r="B119" s="25" t="s">
        <v>147</v>
      </c>
      <c r="C119" s="26"/>
      <c r="D119" s="72">
        <f>D19-D65</f>
        <v>-1124842145.2</v>
      </c>
      <c r="E119" s="72">
        <f>E19-E65</f>
        <v>0</v>
      </c>
      <c r="F119" s="73">
        <f>F19-F65</f>
        <v>-1124842145.2</v>
      </c>
    </row>
    <row r="120" spans="1:6" s="8" customFormat="1" ht="12">
      <c r="A120" s="172" t="s">
        <v>108</v>
      </c>
      <c r="B120" s="25" t="s">
        <v>148</v>
      </c>
      <c r="C120" s="41"/>
      <c r="D120" s="71"/>
      <c r="E120" s="152"/>
      <c r="F120" s="74">
        <f>D120+E120</f>
        <v>0</v>
      </c>
    </row>
    <row r="121" spans="1:6" s="8" customFormat="1" ht="45">
      <c r="A121" s="177" t="s">
        <v>229</v>
      </c>
      <c r="B121" s="27" t="s">
        <v>33</v>
      </c>
      <c r="C121" s="26"/>
      <c r="D121" s="78">
        <f>D122+D125+D128+D131+D144+D147+D150+D153+D156</f>
        <v>-1089365533.71</v>
      </c>
      <c r="E121" s="78">
        <f>E122+E125+E128+E131+E144+E147+E150+E153+E156</f>
        <v>0</v>
      </c>
      <c r="F121" s="79">
        <f>F122+F125+F128+F131+F144+F147+F150+F153+F156</f>
        <v>-1089365533.71</v>
      </c>
    </row>
    <row r="122" spans="1:6" s="8" customFormat="1" ht="12">
      <c r="A122" s="159" t="s">
        <v>109</v>
      </c>
      <c r="B122" s="25" t="s">
        <v>34</v>
      </c>
      <c r="C122" s="26"/>
      <c r="D122" s="59">
        <f>D123-D124</f>
        <v>55993964.45</v>
      </c>
      <c r="E122" s="64">
        <f>E123-E124</f>
        <v>0</v>
      </c>
      <c r="F122" s="60">
        <f>F123-F124</f>
        <v>55993964.45</v>
      </c>
    </row>
    <row r="123" spans="1:6" s="8" customFormat="1" ht="22.5">
      <c r="A123" s="170" t="s">
        <v>185</v>
      </c>
      <c r="B123" s="27" t="s">
        <v>35</v>
      </c>
      <c r="C123" s="26" t="s">
        <v>33</v>
      </c>
      <c r="D123" s="70">
        <v>271483193.26</v>
      </c>
      <c r="E123" s="75"/>
      <c r="F123" s="58">
        <f>D123+E123</f>
        <v>271483193.26</v>
      </c>
    </row>
    <row r="124" spans="1:6" s="8" customFormat="1" ht="11.25">
      <c r="A124" s="170" t="s">
        <v>149</v>
      </c>
      <c r="B124" s="25" t="s">
        <v>36</v>
      </c>
      <c r="C124" s="41" t="s">
        <v>168</v>
      </c>
      <c r="D124" s="71">
        <v>215489228.81</v>
      </c>
      <c r="E124" s="76"/>
      <c r="F124" s="74">
        <f>D124+E124</f>
        <v>215489228.81</v>
      </c>
    </row>
    <row r="125" spans="1:6" s="8" customFormat="1" ht="12">
      <c r="A125" s="159" t="s">
        <v>110</v>
      </c>
      <c r="B125" s="27" t="s">
        <v>38</v>
      </c>
      <c r="C125" s="26"/>
      <c r="D125" s="66">
        <f>D126-D127</f>
        <v>0</v>
      </c>
      <c r="E125" s="139">
        <f>E126-E127</f>
        <v>0</v>
      </c>
      <c r="F125" s="69">
        <f>F126-F127</f>
        <v>0</v>
      </c>
    </row>
    <row r="126" spans="1:6" s="8" customFormat="1" ht="22.5">
      <c r="A126" s="170" t="s">
        <v>184</v>
      </c>
      <c r="B126" s="27" t="s">
        <v>39</v>
      </c>
      <c r="C126" s="26" t="s">
        <v>34</v>
      </c>
      <c r="D126" s="70"/>
      <c r="E126" s="75"/>
      <c r="F126" s="58">
        <f>D126+E126</f>
        <v>0</v>
      </c>
    </row>
    <row r="127" spans="1:6" s="8" customFormat="1" ht="11.25">
      <c r="A127" s="170" t="s">
        <v>150</v>
      </c>
      <c r="B127" s="25" t="s">
        <v>40</v>
      </c>
      <c r="C127" s="26" t="s">
        <v>153</v>
      </c>
      <c r="D127" s="71"/>
      <c r="E127" s="76"/>
      <c r="F127" s="74">
        <f>D127+E127</f>
        <v>0</v>
      </c>
    </row>
    <row r="128" spans="1:6" s="8" customFormat="1" ht="12">
      <c r="A128" s="159" t="s">
        <v>42</v>
      </c>
      <c r="B128" s="25" t="s">
        <v>43</v>
      </c>
      <c r="C128" s="26"/>
      <c r="D128" s="59">
        <f>D129-D130</f>
        <v>-1144985944.45</v>
      </c>
      <c r="E128" s="64">
        <f>E129-E130</f>
        <v>0</v>
      </c>
      <c r="F128" s="60">
        <f>F129-F130</f>
        <v>-1144985944.45</v>
      </c>
    </row>
    <row r="129" spans="1:6" s="8" customFormat="1" ht="22.5">
      <c r="A129" s="170" t="s">
        <v>183</v>
      </c>
      <c r="B129" s="27" t="s">
        <v>44</v>
      </c>
      <c r="C129" s="26" t="s">
        <v>38</v>
      </c>
      <c r="D129" s="70">
        <v>144593909.82</v>
      </c>
      <c r="E129" s="75"/>
      <c r="F129" s="58">
        <f>D129+E129</f>
        <v>144593909.82</v>
      </c>
    </row>
    <row r="130" spans="1:6" s="8" customFormat="1" ht="11.25">
      <c r="A130" s="170" t="s">
        <v>151</v>
      </c>
      <c r="B130" s="25" t="s">
        <v>45</v>
      </c>
      <c r="C130" s="41" t="s">
        <v>154</v>
      </c>
      <c r="D130" s="70">
        <v>1289579854.27</v>
      </c>
      <c r="E130" s="75"/>
      <c r="F130" s="58">
        <f>D130+E130</f>
        <v>1289579854.27</v>
      </c>
    </row>
    <row r="131" spans="1:6" s="8" customFormat="1" ht="12">
      <c r="A131" s="159" t="s">
        <v>111</v>
      </c>
      <c r="B131" s="27" t="s">
        <v>47</v>
      </c>
      <c r="C131" s="26"/>
      <c r="D131" s="59">
        <f>D132-D141</f>
        <v>-233817.08</v>
      </c>
      <c r="E131" s="64">
        <f>E132-E141</f>
        <v>0</v>
      </c>
      <c r="F131" s="60">
        <f>F132-F141</f>
        <v>-233817.08</v>
      </c>
    </row>
    <row r="132" spans="1:6" s="8" customFormat="1" ht="33.75">
      <c r="A132" s="170" t="s">
        <v>182</v>
      </c>
      <c r="B132" s="27" t="s">
        <v>48</v>
      </c>
      <c r="C132" s="26" t="s">
        <v>49</v>
      </c>
      <c r="D132" s="70">
        <v>9204597.31</v>
      </c>
      <c r="E132" s="70"/>
      <c r="F132" s="184">
        <f>D132+E132</f>
        <v>9204597.31</v>
      </c>
    </row>
    <row r="133" spans="1:6" s="8" customFormat="1" ht="22.5">
      <c r="A133" s="168" t="s">
        <v>264</v>
      </c>
      <c r="B133" s="135" t="s">
        <v>48</v>
      </c>
      <c r="C133" s="120" t="s">
        <v>263</v>
      </c>
      <c r="D133" s="71">
        <v>542056.15</v>
      </c>
      <c r="E133" s="71"/>
      <c r="F133" s="58">
        <f>D133+E133</f>
        <v>542056.15</v>
      </c>
    </row>
    <row r="134" spans="1:6" s="8" customFormat="1" ht="0.75" customHeight="1" thickBot="1">
      <c r="A134" s="138"/>
      <c r="B134" s="129"/>
      <c r="C134" s="130"/>
      <c r="D134" s="77"/>
      <c r="E134" s="77"/>
      <c r="F134" s="63"/>
    </row>
    <row r="135" s="8" customFormat="1" ht="12" customHeight="1"/>
    <row r="136" spans="1:6" s="8" customFormat="1" ht="12" customHeight="1">
      <c r="A136" s="42"/>
      <c r="B136" s="37"/>
      <c r="C136" s="37"/>
      <c r="D136" s="38"/>
      <c r="E136" s="210" t="s">
        <v>56</v>
      </c>
      <c r="F136" s="210"/>
    </row>
    <row r="137" spans="1:6" s="8" customFormat="1" ht="12" customHeight="1">
      <c r="A137" s="205" t="s">
        <v>2</v>
      </c>
      <c r="B137" s="198" t="s">
        <v>97</v>
      </c>
      <c r="C137" s="198" t="s">
        <v>98</v>
      </c>
      <c r="D137" s="198" t="s">
        <v>99</v>
      </c>
      <c r="E137" s="201" t="s">
        <v>105</v>
      </c>
      <c r="F137" s="195" t="s">
        <v>3</v>
      </c>
    </row>
    <row r="138" spans="1:6" s="8" customFormat="1" ht="12" customHeight="1">
      <c r="A138" s="206"/>
      <c r="B138" s="199"/>
      <c r="C138" s="199"/>
      <c r="D138" s="199"/>
      <c r="E138" s="202"/>
      <c r="F138" s="196"/>
    </row>
    <row r="139" spans="1:6" s="8" customFormat="1" ht="12" customHeight="1">
      <c r="A139" s="207"/>
      <c r="B139" s="200"/>
      <c r="C139" s="200"/>
      <c r="D139" s="200"/>
      <c r="E139" s="203"/>
      <c r="F139" s="197"/>
    </row>
    <row r="140" spans="1:6" s="8" customFormat="1" ht="12" customHeight="1" thickBot="1">
      <c r="A140" s="20">
        <v>1</v>
      </c>
      <c r="B140" s="21">
        <v>2</v>
      </c>
      <c r="C140" s="21">
        <v>3</v>
      </c>
      <c r="D140" s="22">
        <v>4</v>
      </c>
      <c r="E140" s="1" t="s">
        <v>4</v>
      </c>
      <c r="F140" s="1" t="s">
        <v>5</v>
      </c>
    </row>
    <row r="141" spans="1:6" s="8" customFormat="1" ht="22.5">
      <c r="A141" s="178" t="s">
        <v>176</v>
      </c>
      <c r="B141" s="23" t="s">
        <v>50</v>
      </c>
      <c r="C141" s="24" t="s">
        <v>51</v>
      </c>
      <c r="D141" s="144">
        <v>9438414.39</v>
      </c>
      <c r="E141" s="144"/>
      <c r="F141" s="185">
        <f>D141+E141</f>
        <v>9438414.39</v>
      </c>
    </row>
    <row r="142" spans="1:6" s="8" customFormat="1" ht="22.5">
      <c r="A142" s="168" t="s">
        <v>261</v>
      </c>
      <c r="B142" s="135" t="s">
        <v>50</v>
      </c>
      <c r="C142" s="120" t="s">
        <v>262</v>
      </c>
      <c r="D142" s="71">
        <v>54537</v>
      </c>
      <c r="E142" s="71"/>
      <c r="F142" s="58">
        <f>D142+E142</f>
        <v>54537</v>
      </c>
    </row>
    <row r="143" spans="1:6" s="8" customFormat="1" ht="12" customHeight="1" hidden="1">
      <c r="A143" s="173"/>
      <c r="B143" s="119"/>
      <c r="C143" s="120"/>
      <c r="D143" s="71"/>
      <c r="E143" s="71"/>
      <c r="F143" s="58"/>
    </row>
    <row r="144" spans="1:6" s="8" customFormat="1" ht="12">
      <c r="A144" s="179" t="s">
        <v>212</v>
      </c>
      <c r="B144" s="25" t="s">
        <v>114</v>
      </c>
      <c r="C144" s="50"/>
      <c r="D144" s="59">
        <f>D145-D146</f>
        <v>41110</v>
      </c>
      <c r="E144" s="59">
        <f>E145-E146</f>
        <v>0</v>
      </c>
      <c r="F144" s="60">
        <f>F145-F146</f>
        <v>41110</v>
      </c>
    </row>
    <row r="145" spans="1:6" s="8" customFormat="1" ht="22.5">
      <c r="A145" s="180" t="s">
        <v>208</v>
      </c>
      <c r="B145" s="27" t="s">
        <v>115</v>
      </c>
      <c r="C145" s="39" t="s">
        <v>213</v>
      </c>
      <c r="D145" s="70">
        <v>61690</v>
      </c>
      <c r="E145" s="70"/>
      <c r="F145" s="58">
        <f>D145+E145</f>
        <v>61690</v>
      </c>
    </row>
    <row r="146" spans="1:6" s="8" customFormat="1" ht="11.25">
      <c r="A146" s="180" t="s">
        <v>209</v>
      </c>
      <c r="B146" s="25" t="s">
        <v>116</v>
      </c>
      <c r="C146" s="50" t="s">
        <v>214</v>
      </c>
      <c r="D146" s="71">
        <v>20580</v>
      </c>
      <c r="E146" s="71"/>
      <c r="F146" s="74">
        <f>D146+E146</f>
        <v>20580</v>
      </c>
    </row>
    <row r="147" spans="1:6" s="8" customFormat="1" ht="12">
      <c r="A147" s="179" t="s">
        <v>215</v>
      </c>
      <c r="B147" s="27" t="s">
        <v>216</v>
      </c>
      <c r="C147" s="26"/>
      <c r="D147" s="187">
        <f>D148-D149</f>
        <v>0</v>
      </c>
      <c r="E147" s="187">
        <f>E148-E149</f>
        <v>0</v>
      </c>
      <c r="F147" s="188">
        <f>F148-F149</f>
        <v>0</v>
      </c>
    </row>
    <row r="148" spans="1:6" s="8" customFormat="1" ht="22.5">
      <c r="A148" s="180" t="s">
        <v>217</v>
      </c>
      <c r="B148" s="27" t="s">
        <v>218</v>
      </c>
      <c r="C148" s="26" t="s">
        <v>47</v>
      </c>
      <c r="D148" s="70"/>
      <c r="E148" s="70"/>
      <c r="F148" s="74">
        <f>D148+E148</f>
        <v>0</v>
      </c>
    </row>
    <row r="149" spans="1:6" s="8" customFormat="1" ht="11.25">
      <c r="A149" s="180" t="s">
        <v>221</v>
      </c>
      <c r="B149" s="27" t="s">
        <v>219</v>
      </c>
      <c r="C149" s="26" t="s">
        <v>220</v>
      </c>
      <c r="D149" s="70"/>
      <c r="E149" s="70"/>
      <c r="F149" s="74">
        <f>D149+E149</f>
        <v>0</v>
      </c>
    </row>
    <row r="150" spans="1:6" s="8" customFormat="1" ht="24">
      <c r="A150" s="172" t="s">
        <v>167</v>
      </c>
      <c r="B150" s="27" t="s">
        <v>52</v>
      </c>
      <c r="C150" s="26"/>
      <c r="D150" s="112">
        <f>D151-D152</f>
        <v>0</v>
      </c>
      <c r="E150" s="112">
        <f>E151-E152</f>
        <v>0</v>
      </c>
      <c r="F150" s="113">
        <f>F151-F152</f>
        <v>0</v>
      </c>
    </row>
    <row r="151" spans="1:6" s="8" customFormat="1" ht="22.5">
      <c r="A151" s="170" t="s">
        <v>186</v>
      </c>
      <c r="B151" s="27" t="s">
        <v>177</v>
      </c>
      <c r="C151" s="26" t="s">
        <v>156</v>
      </c>
      <c r="D151" s="70"/>
      <c r="E151" s="70"/>
      <c r="F151" s="58">
        <f>D151+E151</f>
        <v>0</v>
      </c>
    </row>
    <row r="152" spans="1:6" s="8" customFormat="1" ht="11.25">
      <c r="A152" s="170" t="s">
        <v>152</v>
      </c>
      <c r="B152" s="27" t="s">
        <v>178</v>
      </c>
      <c r="C152" s="26" t="s">
        <v>156</v>
      </c>
      <c r="D152" s="70"/>
      <c r="E152" s="70"/>
      <c r="F152" s="74">
        <f>D152+E152</f>
        <v>0</v>
      </c>
    </row>
    <row r="153" spans="1:6" s="8" customFormat="1" ht="12">
      <c r="A153" s="159" t="s">
        <v>222</v>
      </c>
      <c r="B153" s="27" t="s">
        <v>223</v>
      </c>
      <c r="C153" s="26"/>
      <c r="D153" s="187">
        <f>D154-D155</f>
        <v>0</v>
      </c>
      <c r="E153" s="187">
        <f>E154-E155</f>
        <v>0</v>
      </c>
      <c r="F153" s="188">
        <f>F154-F155</f>
        <v>0</v>
      </c>
    </row>
    <row r="154" spans="1:6" s="8" customFormat="1" ht="22.5">
      <c r="A154" s="170" t="s">
        <v>186</v>
      </c>
      <c r="B154" s="27" t="s">
        <v>224</v>
      </c>
      <c r="C154" s="26" t="s">
        <v>156</v>
      </c>
      <c r="D154" s="70"/>
      <c r="E154" s="70"/>
      <c r="F154" s="74">
        <f>D154+E154</f>
        <v>0</v>
      </c>
    </row>
    <row r="155" spans="1:6" s="8" customFormat="1" ht="11.25">
      <c r="A155" s="170" t="s">
        <v>152</v>
      </c>
      <c r="B155" s="27" t="s">
        <v>225</v>
      </c>
      <c r="C155" s="26" t="s">
        <v>156</v>
      </c>
      <c r="D155" s="70"/>
      <c r="E155" s="70"/>
      <c r="F155" s="74">
        <f>D155+E155</f>
        <v>0</v>
      </c>
    </row>
    <row r="156" spans="1:6" s="8" customFormat="1" ht="12">
      <c r="A156" s="159" t="s">
        <v>157</v>
      </c>
      <c r="B156" s="25" t="s">
        <v>158</v>
      </c>
      <c r="C156" s="26" t="s">
        <v>156</v>
      </c>
      <c r="D156" s="71">
        <v>-180846.63</v>
      </c>
      <c r="E156" s="71"/>
      <c r="F156" s="74">
        <f>D156+E156</f>
        <v>-180846.63</v>
      </c>
    </row>
    <row r="157" spans="1:6" s="8" customFormat="1" ht="24">
      <c r="A157" s="181" t="s">
        <v>179</v>
      </c>
      <c r="B157" s="25" t="s">
        <v>37</v>
      </c>
      <c r="C157" s="26"/>
      <c r="D157" s="72">
        <f>D158-D183</f>
        <v>-35476611.49</v>
      </c>
      <c r="E157" s="107">
        <f>E158-E183</f>
        <v>0</v>
      </c>
      <c r="F157" s="73">
        <f>F158-F183</f>
        <v>-35476611.49</v>
      </c>
    </row>
    <row r="158" spans="1:6" s="8" customFormat="1" ht="22.5">
      <c r="A158" s="177" t="s">
        <v>180</v>
      </c>
      <c r="B158" s="28" t="s">
        <v>41</v>
      </c>
      <c r="C158" s="29"/>
      <c r="D158" s="114">
        <f>D159+D162+D165+D174+D177+D180</f>
        <v>-51177884.03</v>
      </c>
      <c r="E158" s="114">
        <f>E159+E162+E165+E174+E177+E180</f>
        <v>31792048.57</v>
      </c>
      <c r="F158" s="115">
        <f>F159+F162+F165+F174+F177+F180</f>
        <v>-19385835.46</v>
      </c>
    </row>
    <row r="159" spans="1:6" s="8" customFormat="1" ht="12">
      <c r="A159" s="172" t="s">
        <v>181</v>
      </c>
      <c r="B159" s="25" t="s">
        <v>46</v>
      </c>
      <c r="C159" s="41"/>
      <c r="D159" s="59">
        <f>D160-D161</f>
        <v>2323400.86</v>
      </c>
      <c r="E159" s="64">
        <f>E160-E161</f>
        <v>31792048.57</v>
      </c>
      <c r="F159" s="60">
        <f>F160-F161</f>
        <v>34115449.43</v>
      </c>
    </row>
    <row r="160" spans="1:6" s="8" customFormat="1" ht="22.5">
      <c r="A160" s="170" t="s">
        <v>187</v>
      </c>
      <c r="B160" s="27" t="s">
        <v>160</v>
      </c>
      <c r="C160" s="26" t="s">
        <v>53</v>
      </c>
      <c r="D160" s="70">
        <v>1780483084.84</v>
      </c>
      <c r="E160" s="75">
        <v>58121029.89</v>
      </c>
      <c r="F160" s="58">
        <f>D160+E160</f>
        <v>1838604114.73</v>
      </c>
    </row>
    <row r="161" spans="1:6" s="8" customFormat="1" ht="11.25">
      <c r="A161" s="178" t="s">
        <v>188</v>
      </c>
      <c r="B161" s="25" t="s">
        <v>161</v>
      </c>
      <c r="C161" s="41" t="s">
        <v>54</v>
      </c>
      <c r="D161" s="71">
        <v>1778159683.98</v>
      </c>
      <c r="E161" s="143">
        <v>26328981.32</v>
      </c>
      <c r="F161" s="74">
        <f>D161+E161</f>
        <v>1804488665.3</v>
      </c>
    </row>
    <row r="162" spans="1:6" s="8" customFormat="1" ht="12">
      <c r="A162" s="172" t="s">
        <v>159</v>
      </c>
      <c r="B162" s="27" t="s">
        <v>51</v>
      </c>
      <c r="C162" s="26"/>
      <c r="D162" s="66">
        <f>D163-D164</f>
        <v>0</v>
      </c>
      <c r="E162" s="88">
        <f>E163-E164</f>
        <v>0</v>
      </c>
      <c r="F162" s="69">
        <f>F163-F164</f>
        <v>0</v>
      </c>
    </row>
    <row r="163" spans="1:6" s="8" customFormat="1" ht="33.75">
      <c r="A163" s="178" t="s">
        <v>189</v>
      </c>
      <c r="B163" s="27" t="s">
        <v>58</v>
      </c>
      <c r="C163" s="26" t="s">
        <v>55</v>
      </c>
      <c r="D163" s="70"/>
      <c r="E163" s="82"/>
      <c r="F163" s="58">
        <f>D163+E163</f>
        <v>0</v>
      </c>
    </row>
    <row r="164" spans="1:6" s="8" customFormat="1" ht="22.5">
      <c r="A164" s="178" t="s">
        <v>190</v>
      </c>
      <c r="B164" s="27" t="s">
        <v>60</v>
      </c>
      <c r="C164" s="26" t="s">
        <v>57</v>
      </c>
      <c r="D164" s="70"/>
      <c r="E164" s="82"/>
      <c r="F164" s="74">
        <f>D164+E164</f>
        <v>0</v>
      </c>
    </row>
    <row r="165" spans="1:6" s="8" customFormat="1" ht="24">
      <c r="A165" s="172" t="s">
        <v>191</v>
      </c>
      <c r="B165" s="25" t="s">
        <v>155</v>
      </c>
      <c r="C165" s="26"/>
      <c r="D165" s="59">
        <f>D166-D167</f>
        <v>84585368.45</v>
      </c>
      <c r="E165" s="80">
        <f>E166-E167</f>
        <v>0</v>
      </c>
      <c r="F165" s="69">
        <f>F166-F167</f>
        <v>84585368.45</v>
      </c>
    </row>
    <row r="166" spans="1:6" s="8" customFormat="1" ht="33.75">
      <c r="A166" s="170" t="s">
        <v>192</v>
      </c>
      <c r="B166" s="27" t="s">
        <v>193</v>
      </c>
      <c r="C166" s="26" t="s">
        <v>59</v>
      </c>
      <c r="D166" s="70">
        <v>84595368.45</v>
      </c>
      <c r="E166" s="75"/>
      <c r="F166" s="58">
        <f>D166+E166</f>
        <v>84595368.45</v>
      </c>
    </row>
    <row r="167" spans="1:9" s="8" customFormat="1" ht="23.25" thickBot="1">
      <c r="A167" s="178" t="s">
        <v>195</v>
      </c>
      <c r="B167" s="30" t="s">
        <v>194</v>
      </c>
      <c r="C167" s="31" t="s">
        <v>61</v>
      </c>
      <c r="D167" s="77">
        <v>10000</v>
      </c>
      <c r="E167" s="87"/>
      <c r="F167" s="63">
        <f>D167+E167</f>
        <v>10000</v>
      </c>
      <c r="I167" s="49"/>
    </row>
    <row r="168" s="8" customFormat="1" ht="11.25">
      <c r="I168" s="49"/>
    </row>
    <row r="169" spans="1:9" s="8" customFormat="1" ht="12.75">
      <c r="A169" s="42"/>
      <c r="B169" s="37"/>
      <c r="C169" s="37"/>
      <c r="D169" s="38"/>
      <c r="E169" s="209" t="s">
        <v>113</v>
      </c>
      <c r="F169" s="209"/>
      <c r="I169" s="49"/>
    </row>
    <row r="170" spans="1:9" s="8" customFormat="1" ht="11.25">
      <c r="A170" s="205" t="s">
        <v>2</v>
      </c>
      <c r="B170" s="198" t="s">
        <v>97</v>
      </c>
      <c r="C170" s="198" t="s">
        <v>98</v>
      </c>
      <c r="D170" s="198" t="s">
        <v>99</v>
      </c>
      <c r="E170" s="201" t="s">
        <v>105</v>
      </c>
      <c r="F170" s="195" t="s">
        <v>3</v>
      </c>
      <c r="I170" s="49"/>
    </row>
    <row r="171" spans="1:9" s="8" customFormat="1" ht="11.25">
      <c r="A171" s="206"/>
      <c r="B171" s="199"/>
      <c r="C171" s="199"/>
      <c r="D171" s="199"/>
      <c r="E171" s="202"/>
      <c r="F171" s="196"/>
      <c r="I171" s="49"/>
    </row>
    <row r="172" spans="1:9" s="8" customFormat="1" ht="11.25">
      <c r="A172" s="207"/>
      <c r="B172" s="200"/>
      <c r="C172" s="200"/>
      <c r="D172" s="200"/>
      <c r="E172" s="203"/>
      <c r="F172" s="197"/>
      <c r="I172" s="49"/>
    </row>
    <row r="173" spans="1:9" s="8" customFormat="1" ht="12" thickBot="1">
      <c r="A173" s="20">
        <v>1</v>
      </c>
      <c r="B173" s="21">
        <v>2</v>
      </c>
      <c r="C173" s="21">
        <v>3</v>
      </c>
      <c r="D173" s="22">
        <v>4</v>
      </c>
      <c r="E173" s="1" t="s">
        <v>4</v>
      </c>
      <c r="F173" s="1" t="s">
        <v>5</v>
      </c>
      <c r="I173" s="49"/>
    </row>
    <row r="174" spans="1:6" s="8" customFormat="1" ht="12">
      <c r="A174" s="172" t="s">
        <v>196</v>
      </c>
      <c r="B174" s="23" t="s">
        <v>62</v>
      </c>
      <c r="C174" s="24"/>
      <c r="D174" s="67">
        <f>D175-D176</f>
        <v>0</v>
      </c>
      <c r="E174" s="108">
        <f>E175-E176</f>
        <v>0</v>
      </c>
      <c r="F174" s="68">
        <f>F175-F176</f>
        <v>0</v>
      </c>
    </row>
    <row r="175" spans="1:6" s="8" customFormat="1" ht="33.75">
      <c r="A175" s="170" t="s">
        <v>197</v>
      </c>
      <c r="B175" s="27" t="s">
        <v>63</v>
      </c>
      <c r="C175" s="26" t="s">
        <v>64</v>
      </c>
      <c r="D175" s="70"/>
      <c r="E175" s="82"/>
      <c r="F175" s="58">
        <f>D175+E175</f>
        <v>0</v>
      </c>
    </row>
    <row r="176" spans="1:6" s="8" customFormat="1" ht="22.5">
      <c r="A176" s="178" t="s">
        <v>198</v>
      </c>
      <c r="B176" s="28" t="s">
        <v>65</v>
      </c>
      <c r="C176" s="29" t="s">
        <v>66</v>
      </c>
      <c r="D176" s="71"/>
      <c r="E176" s="81"/>
      <c r="F176" s="58">
        <f>D176+E176</f>
        <v>0</v>
      </c>
    </row>
    <row r="177" spans="1:6" s="8" customFormat="1" ht="12">
      <c r="A177" s="172" t="s">
        <v>112</v>
      </c>
      <c r="B177" s="28" t="s">
        <v>67</v>
      </c>
      <c r="C177" s="43"/>
      <c r="D177" s="83">
        <f>D178-D179</f>
        <v>0</v>
      </c>
      <c r="E177" s="84">
        <f>E178-E179</f>
        <v>0</v>
      </c>
      <c r="F177" s="153">
        <f>F178-F179</f>
        <v>0</v>
      </c>
    </row>
    <row r="178" spans="1:6" s="8" customFormat="1" ht="22.5">
      <c r="A178" s="182" t="s">
        <v>199</v>
      </c>
      <c r="B178" s="154" t="s">
        <v>68</v>
      </c>
      <c r="C178" s="50" t="s">
        <v>69</v>
      </c>
      <c r="D178" s="143">
        <v>0</v>
      </c>
      <c r="E178" s="81"/>
      <c r="F178" s="74">
        <f>D178+E178</f>
        <v>0</v>
      </c>
    </row>
    <row r="179" spans="1:6" s="8" customFormat="1" ht="11.25">
      <c r="A179" s="178" t="s">
        <v>163</v>
      </c>
      <c r="B179" s="27" t="s">
        <v>70</v>
      </c>
      <c r="C179" s="39" t="s">
        <v>71</v>
      </c>
      <c r="D179" s="85"/>
      <c r="E179" s="86"/>
      <c r="F179" s="58">
        <f>D179+E179</f>
        <v>0</v>
      </c>
    </row>
    <row r="180" spans="1:6" s="8" customFormat="1" ht="12">
      <c r="A180" s="179" t="s">
        <v>200</v>
      </c>
      <c r="B180" s="27" t="s">
        <v>72</v>
      </c>
      <c r="C180" s="50"/>
      <c r="D180" s="59">
        <f>D181-D182</f>
        <v>-138086653.34</v>
      </c>
      <c r="E180" s="80">
        <f>E181-E182</f>
        <v>0</v>
      </c>
      <c r="F180" s="60">
        <f>F181-F182</f>
        <v>-138086653.34</v>
      </c>
    </row>
    <row r="181" spans="1:6" s="8" customFormat="1" ht="22.5">
      <c r="A181" s="170" t="s">
        <v>201</v>
      </c>
      <c r="B181" s="27" t="s">
        <v>73</v>
      </c>
      <c r="C181" s="26" t="s">
        <v>74</v>
      </c>
      <c r="D181" s="70">
        <v>3116534633.29</v>
      </c>
      <c r="E181" s="82"/>
      <c r="F181" s="58">
        <f>D181+E181</f>
        <v>3116534633.29</v>
      </c>
    </row>
    <row r="182" spans="1:6" s="8" customFormat="1" ht="11.25">
      <c r="A182" s="170" t="s">
        <v>162</v>
      </c>
      <c r="B182" s="25" t="s">
        <v>75</v>
      </c>
      <c r="C182" s="41" t="s">
        <v>76</v>
      </c>
      <c r="D182" s="71">
        <v>3254621286.63</v>
      </c>
      <c r="E182" s="81"/>
      <c r="F182" s="74">
        <f>D182+E182</f>
        <v>3254621286.63</v>
      </c>
    </row>
    <row r="183" spans="1:6" s="8" customFormat="1" ht="33.75">
      <c r="A183" s="183" t="s">
        <v>230</v>
      </c>
      <c r="B183" s="27" t="s">
        <v>53</v>
      </c>
      <c r="C183" s="26"/>
      <c r="D183" s="78">
        <f>D184+D187+D190+D199+D200</f>
        <v>-15701272.54</v>
      </c>
      <c r="E183" s="78">
        <f>E184+E187+E190+E199+E200</f>
        <v>31792048.57</v>
      </c>
      <c r="F183" s="73">
        <f>F184+F187+F190+F199+F200</f>
        <v>16090776.03</v>
      </c>
    </row>
    <row r="184" spans="1:6" s="8" customFormat="1" ht="24">
      <c r="A184" s="159" t="s">
        <v>202</v>
      </c>
      <c r="B184" s="27" t="s">
        <v>55</v>
      </c>
      <c r="C184" s="26"/>
      <c r="D184" s="66">
        <f>D185-D186</f>
        <v>-801800</v>
      </c>
      <c r="E184" s="88">
        <f>E185-E186</f>
        <v>0</v>
      </c>
      <c r="F184" s="60">
        <f>F185-F186</f>
        <v>-801800</v>
      </c>
    </row>
    <row r="185" spans="1:7" s="8" customFormat="1" ht="33.75">
      <c r="A185" s="170" t="s">
        <v>203</v>
      </c>
      <c r="B185" s="27" t="s">
        <v>77</v>
      </c>
      <c r="C185" s="26" t="s">
        <v>78</v>
      </c>
      <c r="D185" s="70">
        <v>52495544.73</v>
      </c>
      <c r="E185" s="82"/>
      <c r="F185" s="58">
        <f>D185+E185</f>
        <v>52495544.73</v>
      </c>
      <c r="G185" s="44"/>
    </row>
    <row r="186" spans="1:6" s="8" customFormat="1" ht="22.5">
      <c r="A186" s="170" t="s">
        <v>204</v>
      </c>
      <c r="B186" s="25" t="s">
        <v>79</v>
      </c>
      <c r="C186" s="41" t="s">
        <v>80</v>
      </c>
      <c r="D186" s="71">
        <v>53297344.73</v>
      </c>
      <c r="E186" s="81"/>
      <c r="F186" s="74">
        <f>D186+E186</f>
        <v>53297344.73</v>
      </c>
    </row>
    <row r="187" spans="1:6" s="8" customFormat="1" ht="24">
      <c r="A187" s="159" t="s">
        <v>205</v>
      </c>
      <c r="B187" s="27" t="s">
        <v>59</v>
      </c>
      <c r="C187" s="26"/>
      <c r="D187" s="66">
        <f>D188-D189</f>
        <v>0</v>
      </c>
      <c r="E187" s="88">
        <f>E188-E189</f>
        <v>0</v>
      </c>
      <c r="F187" s="69">
        <f>F188-F189</f>
        <v>0</v>
      </c>
    </row>
    <row r="188" spans="1:7" s="8" customFormat="1" ht="33.75">
      <c r="A188" s="170" t="s">
        <v>241</v>
      </c>
      <c r="B188" s="27" t="s">
        <v>81</v>
      </c>
      <c r="C188" s="26" t="s">
        <v>82</v>
      </c>
      <c r="D188" s="70"/>
      <c r="E188" s="82"/>
      <c r="F188" s="58">
        <f>D188+E188</f>
        <v>0</v>
      </c>
      <c r="G188" s="44"/>
    </row>
    <row r="189" spans="1:6" s="8" customFormat="1" ht="22.5">
      <c r="A189" s="178" t="s">
        <v>206</v>
      </c>
      <c r="B189" s="25" t="s">
        <v>83</v>
      </c>
      <c r="C189" s="26" t="s">
        <v>84</v>
      </c>
      <c r="D189" s="71"/>
      <c r="E189" s="81"/>
      <c r="F189" s="58">
        <f>D189+E189</f>
        <v>0</v>
      </c>
    </row>
    <row r="190" spans="1:6" s="8" customFormat="1" ht="12">
      <c r="A190" s="172" t="s">
        <v>104</v>
      </c>
      <c r="B190" s="25" t="s">
        <v>64</v>
      </c>
      <c r="C190" s="26"/>
      <c r="D190" s="59">
        <f>D191-D192</f>
        <v>-15267988.59</v>
      </c>
      <c r="E190" s="80">
        <f>E191-E192</f>
        <v>31792048.57</v>
      </c>
      <c r="F190" s="60">
        <f>F191-F192</f>
        <v>16524059.98</v>
      </c>
    </row>
    <row r="191" spans="1:7" s="8" customFormat="1" ht="22.5">
      <c r="A191" s="180" t="s">
        <v>207</v>
      </c>
      <c r="B191" s="25" t="s">
        <v>85</v>
      </c>
      <c r="C191" s="41" t="s">
        <v>86</v>
      </c>
      <c r="D191" s="71">
        <v>2007897570.46</v>
      </c>
      <c r="E191" s="81">
        <v>58121029.89</v>
      </c>
      <c r="F191" s="74">
        <f>D191+E191</f>
        <v>2066018600.35</v>
      </c>
      <c r="G191" s="44"/>
    </row>
    <row r="192" spans="1:7" s="8" customFormat="1" ht="12" thickBot="1">
      <c r="A192" s="178" t="s">
        <v>166</v>
      </c>
      <c r="B192" s="30" t="s">
        <v>87</v>
      </c>
      <c r="C192" s="109" t="s">
        <v>88</v>
      </c>
      <c r="D192" s="77">
        <v>2023165559.05</v>
      </c>
      <c r="E192" s="77">
        <v>26328981.32</v>
      </c>
      <c r="F192" s="63">
        <f>D192+E192</f>
        <v>2049494540.37</v>
      </c>
      <c r="G192" s="44"/>
    </row>
    <row r="193" s="8" customFormat="1" ht="12" customHeight="1">
      <c r="G193" s="44"/>
    </row>
    <row r="194" spans="1:7" s="8" customFormat="1" ht="12" customHeight="1">
      <c r="A194" s="42"/>
      <c r="B194" s="37"/>
      <c r="C194" s="37"/>
      <c r="D194" s="38"/>
      <c r="E194" s="209" t="s">
        <v>121</v>
      </c>
      <c r="F194" s="209"/>
      <c r="G194" s="44"/>
    </row>
    <row r="195" spans="1:7" s="8" customFormat="1" ht="12" customHeight="1">
      <c r="A195" s="205" t="s">
        <v>2</v>
      </c>
      <c r="B195" s="198" t="s">
        <v>97</v>
      </c>
      <c r="C195" s="198" t="s">
        <v>98</v>
      </c>
      <c r="D195" s="198" t="s">
        <v>99</v>
      </c>
      <c r="E195" s="201" t="s">
        <v>105</v>
      </c>
      <c r="F195" s="195" t="s">
        <v>3</v>
      </c>
      <c r="G195" s="44"/>
    </row>
    <row r="196" spans="1:7" s="8" customFormat="1" ht="12" customHeight="1">
      <c r="A196" s="206"/>
      <c r="B196" s="199"/>
      <c r="C196" s="199"/>
      <c r="D196" s="199"/>
      <c r="E196" s="202"/>
      <c r="F196" s="196"/>
      <c r="G196" s="44"/>
    </row>
    <row r="197" spans="1:7" s="8" customFormat="1" ht="12" customHeight="1">
      <c r="A197" s="207"/>
      <c r="B197" s="200"/>
      <c r="C197" s="200"/>
      <c r="D197" s="200"/>
      <c r="E197" s="203"/>
      <c r="F197" s="197"/>
      <c r="G197" s="44"/>
    </row>
    <row r="198" spans="1:7" s="8" customFormat="1" ht="12" customHeight="1" thickBot="1">
      <c r="A198" s="20">
        <v>1</v>
      </c>
      <c r="B198" s="21">
        <v>2</v>
      </c>
      <c r="C198" s="21">
        <v>3</v>
      </c>
      <c r="D198" s="22">
        <v>4</v>
      </c>
      <c r="E198" s="1" t="s">
        <v>4</v>
      </c>
      <c r="F198" s="1" t="s">
        <v>5</v>
      </c>
      <c r="G198" s="44"/>
    </row>
    <row r="199" spans="1:7" s="8" customFormat="1" ht="12">
      <c r="A199" s="169" t="s">
        <v>164</v>
      </c>
      <c r="B199" s="23" t="s">
        <v>69</v>
      </c>
      <c r="C199" s="141" t="s">
        <v>156</v>
      </c>
      <c r="D199" s="144"/>
      <c r="E199" s="144"/>
      <c r="F199" s="145">
        <f>D199+E199</f>
        <v>0</v>
      </c>
      <c r="G199" s="44"/>
    </row>
    <row r="200" spans="1:7" s="8" customFormat="1" ht="12.75" thickBot="1">
      <c r="A200" s="172" t="s">
        <v>165</v>
      </c>
      <c r="B200" s="30" t="s">
        <v>74</v>
      </c>
      <c r="C200" s="109" t="s">
        <v>156</v>
      </c>
      <c r="D200" s="77">
        <v>368516.05</v>
      </c>
      <c r="E200" s="77"/>
      <c r="F200" s="63">
        <f>D200+E200</f>
        <v>368516.05</v>
      </c>
      <c r="G200" s="44"/>
    </row>
    <row r="201" spans="1:6" s="8" customFormat="1" ht="8.25" customHeight="1">
      <c r="A201" s="40"/>
      <c r="B201" s="34"/>
      <c r="C201" s="34"/>
      <c r="D201" s="34"/>
      <c r="E201" s="34"/>
      <c r="F201" s="34"/>
    </row>
    <row r="202" spans="1:6" s="8" customFormat="1" ht="11.25" customHeight="1">
      <c r="A202" s="12"/>
      <c r="B202" s="34"/>
      <c r="C202" s="12"/>
      <c r="D202" s="45"/>
      <c r="E202" s="46"/>
      <c r="F202" s="46"/>
    </row>
    <row r="203" spans="1:6" s="8" customFormat="1" ht="11.25">
      <c r="A203" s="12"/>
      <c r="B203" s="34"/>
      <c r="C203" s="12"/>
      <c r="D203" s="45"/>
      <c r="E203" s="97" t="s">
        <v>137</v>
      </c>
      <c r="F203" s="46"/>
    </row>
    <row r="204" spans="1:8" s="8" customFormat="1" ht="11.25">
      <c r="A204" s="103" t="s">
        <v>144</v>
      </c>
      <c r="B204" s="204" t="s">
        <v>363</v>
      </c>
      <c r="C204" s="204"/>
      <c r="D204" s="204"/>
      <c r="E204" s="97" t="s">
        <v>138</v>
      </c>
      <c r="F204" s="37" t="s">
        <v>364</v>
      </c>
      <c r="G204" s="44"/>
      <c r="H204" s="44"/>
    </row>
    <row r="205" spans="1:8" s="8" customFormat="1" ht="11.25">
      <c r="A205" s="100" t="s">
        <v>89</v>
      </c>
      <c r="B205" s="208" t="s">
        <v>90</v>
      </c>
      <c r="C205" s="208"/>
      <c r="D205" s="208"/>
      <c r="E205" s="34" t="s">
        <v>210</v>
      </c>
      <c r="F205" s="102" t="s">
        <v>90</v>
      </c>
      <c r="G205" s="101"/>
      <c r="H205" s="101"/>
    </row>
    <row r="206" spans="1:6" s="8" customFormat="1" ht="15" customHeight="1">
      <c r="A206" s="12"/>
      <c r="B206" s="12"/>
      <c r="C206" s="12"/>
      <c r="D206" s="12"/>
      <c r="E206" s="46"/>
      <c r="F206" s="46"/>
    </row>
    <row r="207" spans="1:6" s="8" customFormat="1" ht="16.5" customHeight="1">
      <c r="A207" s="91" t="s">
        <v>365</v>
      </c>
      <c r="B207" s="12"/>
      <c r="C207" s="12"/>
      <c r="D207" s="12"/>
      <c r="E207" s="46"/>
      <c r="F207" s="46"/>
    </row>
    <row r="208" spans="1:6" s="8" customFormat="1" ht="16.5" customHeight="1">
      <c r="A208" s="91"/>
      <c r="B208" s="12"/>
      <c r="C208" s="12"/>
      <c r="D208" s="12"/>
      <c r="E208" s="46"/>
      <c r="F208" s="46"/>
    </row>
    <row r="209" spans="1:6" s="8" customFormat="1" ht="22.5" customHeight="1">
      <c r="A209" s="193" t="s">
        <v>211</v>
      </c>
      <c r="B209" s="193"/>
      <c r="C209" s="193"/>
      <c r="D209" s="193"/>
      <c r="E209" s="189"/>
      <c r="F209" s="189"/>
    </row>
    <row r="210" spans="2:6" s="8" customFormat="1" ht="21.75" customHeight="1">
      <c r="B210" s="194"/>
      <c r="C210" s="194"/>
      <c r="D210" s="194"/>
      <c r="E210" s="190" t="s">
        <v>139</v>
      </c>
      <c r="F210" s="191"/>
    </row>
    <row r="211" spans="1:7" ht="15">
      <c r="A211" s="12"/>
      <c r="B211" s="12"/>
      <c r="C211" s="12"/>
      <c r="D211" s="12"/>
      <c r="E211" s="46"/>
      <c r="F211" s="46"/>
      <c r="G211" s="6"/>
    </row>
    <row r="212" spans="1:7" ht="21.75" customHeight="1">
      <c r="A212" s="192" t="s">
        <v>140</v>
      </c>
      <c r="B212" s="192"/>
      <c r="C212" s="192"/>
      <c r="D212" s="104"/>
      <c r="E212" s="105"/>
      <c r="F212" s="37"/>
      <c r="G212" s="6"/>
    </row>
    <row r="213" spans="1:7" ht="22.5">
      <c r="A213" s="12"/>
      <c r="B213" s="12"/>
      <c r="C213" s="12"/>
      <c r="D213" s="98" t="s">
        <v>141</v>
      </c>
      <c r="E213" s="98" t="s">
        <v>142</v>
      </c>
      <c r="F213" s="98" t="s">
        <v>143</v>
      </c>
      <c r="G213" s="6"/>
    </row>
    <row r="214" spans="1:7" ht="15">
      <c r="A214" s="12"/>
      <c r="B214" s="12"/>
      <c r="C214" s="12"/>
      <c r="D214" s="99"/>
      <c r="E214" s="99"/>
      <c r="F214" s="99"/>
      <c r="G214" s="6"/>
    </row>
  </sheetData>
  <sheetProtection/>
  <mergeCells count="53">
    <mergeCell ref="C137:C139"/>
    <mergeCell ref="D137:D139"/>
    <mergeCell ref="E137:E139"/>
    <mergeCell ref="F137:F139"/>
    <mergeCell ref="A100:A102"/>
    <mergeCell ref="B100:B102"/>
    <mergeCell ref="C100:C102"/>
    <mergeCell ref="D100:D102"/>
    <mergeCell ref="E100:E102"/>
    <mergeCell ref="F100:F102"/>
    <mergeCell ref="A137:A139"/>
    <mergeCell ref="B137:B139"/>
    <mergeCell ref="D195:D197"/>
    <mergeCell ref="E195:E197"/>
    <mergeCell ref="F195:F197"/>
    <mergeCell ref="A3:F3"/>
    <mergeCell ref="C15:C17"/>
    <mergeCell ref="B10:D10"/>
    <mergeCell ref="B13:C13"/>
    <mergeCell ref="A15:A17"/>
    <mergeCell ref="B6:D6"/>
    <mergeCell ref="B11:D11"/>
    <mergeCell ref="D44:D46"/>
    <mergeCell ref="E43:F43"/>
    <mergeCell ref="E99:F99"/>
    <mergeCell ref="E136:F136"/>
    <mergeCell ref="A44:A46"/>
    <mergeCell ref="B44:B46"/>
    <mergeCell ref="B204:D204"/>
    <mergeCell ref="A170:A172"/>
    <mergeCell ref="B170:B172"/>
    <mergeCell ref="B205:D205"/>
    <mergeCell ref="C170:C172"/>
    <mergeCell ref="E169:F169"/>
    <mergeCell ref="E194:F194"/>
    <mergeCell ref="A195:A197"/>
    <mergeCell ref="B195:B197"/>
    <mergeCell ref="C195:C197"/>
    <mergeCell ref="F170:F172"/>
    <mergeCell ref="B15:B17"/>
    <mergeCell ref="E44:E46"/>
    <mergeCell ref="F44:F46"/>
    <mergeCell ref="E170:E172"/>
    <mergeCell ref="D170:D172"/>
    <mergeCell ref="D15:D17"/>
    <mergeCell ref="F15:F17"/>
    <mergeCell ref="E15:E17"/>
    <mergeCell ref="C44:C46"/>
    <mergeCell ref="E209:F209"/>
    <mergeCell ref="E210:F210"/>
    <mergeCell ref="A212:C212"/>
    <mergeCell ref="A209:D209"/>
    <mergeCell ref="B210:D210"/>
  </mergeCells>
  <printOptions/>
  <pageMargins left="0.3937007874015748" right="0" top="0.7480314960629921" bottom="0.7480314960629921" header="0" footer="0"/>
  <pageSetup blackAndWhite="1" horizontalDpi="300" verticalDpi="300" orientation="landscape" paperSize="9" scale="76" r:id="rId1"/>
  <rowBreaks count="6" manualBreakCount="6">
    <brk id="41" max="255" man="1"/>
    <brk id="79" max="255" man="1"/>
    <brk id="97" max="255" man="1"/>
    <brk id="134" max="255" man="1"/>
    <brk id="167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Юрьевна Дитяткина</cp:lastModifiedBy>
  <cp:lastPrinted>2024-03-06T08:47:25Z</cp:lastPrinted>
  <dcterms:created xsi:type="dcterms:W3CDTF">2007-06-20T08:24:42Z</dcterms:created>
  <dcterms:modified xsi:type="dcterms:W3CDTF">2024-03-06T08:47:27Z</dcterms:modified>
  <cp:category/>
  <cp:version/>
  <cp:contentType/>
  <cp:contentStatus/>
</cp:coreProperties>
</file>