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Мои документы\МЕСЯЧНЫЕ ОТЧЁТЫ\2025\на 01 марта\"/>
    </mc:Choice>
  </mc:AlternateContent>
  <xr:revisionPtr revIDLastSave="0" documentId="13_ncr:1_{920474AF-EB81-4B12-831B-5AD661ECCE7E}" xr6:coauthVersionLast="47" xr6:coauthVersionMax="47" xr10:uidLastSave="{00000000-0000-0000-0000-000000000000}"/>
  <bookViews>
    <workbookView xWindow="-120" yWindow="-120" windowWidth="19440" windowHeight="15000" xr2:uid="{00000000-000D-0000-FFFF-FFFF00000000}"/>
  </bookViews>
  <sheets>
    <sheet name="ТРАФАРЕТ" sheetId="1" r:id="rId1"/>
  </sheets>
  <calcPr calcId="191029"/>
</workbook>
</file>

<file path=xl/calcChain.xml><?xml version="1.0" encoding="utf-8"?>
<calcChain xmlns="http://schemas.openxmlformats.org/spreadsheetml/2006/main">
  <c r="M460" i="1" l="1"/>
  <c r="M459" i="1"/>
  <c r="K458" i="1"/>
  <c r="K457" i="1"/>
  <c r="K456" i="1"/>
  <c r="M454" i="1"/>
  <c r="K454" i="1"/>
  <c r="M450" i="1"/>
  <c r="K450" i="1"/>
  <c r="M449" i="1"/>
  <c r="K449" i="1"/>
  <c r="M448" i="1"/>
  <c r="K448" i="1"/>
  <c r="K444" i="1"/>
  <c r="J444" i="1"/>
  <c r="I444" i="1"/>
  <c r="J436" i="1"/>
  <c r="I436" i="1"/>
  <c r="M433" i="1"/>
  <c r="K433" i="1"/>
  <c r="M432" i="1"/>
  <c r="K432" i="1"/>
  <c r="M431" i="1"/>
  <c r="K431" i="1"/>
  <c r="M430" i="1"/>
  <c r="K430" i="1"/>
  <c r="M429" i="1"/>
  <c r="K429" i="1"/>
  <c r="M428" i="1"/>
  <c r="K428" i="1"/>
  <c r="M427" i="1"/>
  <c r="K427" i="1"/>
  <c r="M426" i="1"/>
  <c r="K426" i="1"/>
  <c r="M425" i="1"/>
  <c r="K425" i="1"/>
  <c r="M424" i="1"/>
  <c r="K424" i="1"/>
  <c r="M423" i="1"/>
  <c r="K423" i="1"/>
  <c r="M422" i="1"/>
  <c r="K422" i="1"/>
  <c r="M421" i="1"/>
  <c r="K421" i="1"/>
  <c r="M420" i="1"/>
  <c r="K420" i="1"/>
  <c r="M419" i="1"/>
  <c r="K419" i="1"/>
  <c r="M418" i="1"/>
  <c r="K418" i="1"/>
  <c r="M417" i="1"/>
  <c r="K417" i="1"/>
  <c r="M416" i="1"/>
  <c r="K416" i="1"/>
  <c r="M415" i="1"/>
  <c r="K415" i="1"/>
  <c r="M414" i="1"/>
  <c r="K414" i="1"/>
  <c r="M413" i="1"/>
  <c r="K413" i="1"/>
  <c r="M412" i="1"/>
  <c r="K412" i="1"/>
  <c r="M411" i="1"/>
  <c r="K411" i="1"/>
  <c r="M410" i="1"/>
  <c r="K410" i="1"/>
  <c r="M409" i="1"/>
  <c r="K409" i="1"/>
  <c r="M408" i="1"/>
  <c r="K408" i="1"/>
  <c r="M407" i="1"/>
  <c r="K407" i="1"/>
  <c r="M406" i="1"/>
  <c r="K406" i="1"/>
  <c r="M405" i="1"/>
  <c r="K405" i="1"/>
  <c r="M404" i="1"/>
  <c r="K404" i="1"/>
  <c r="M403" i="1"/>
  <c r="K403" i="1"/>
  <c r="M402" i="1"/>
  <c r="K402" i="1"/>
  <c r="M401" i="1"/>
  <c r="K401" i="1"/>
  <c r="M400" i="1"/>
  <c r="K400" i="1"/>
  <c r="M399" i="1"/>
  <c r="K399" i="1"/>
  <c r="M398" i="1"/>
  <c r="K398" i="1"/>
  <c r="M397" i="1"/>
  <c r="K397" i="1"/>
  <c r="M396" i="1"/>
  <c r="K396" i="1"/>
  <c r="M395" i="1"/>
  <c r="K395" i="1"/>
  <c r="M394" i="1"/>
  <c r="K394" i="1"/>
  <c r="M393" i="1"/>
  <c r="K393" i="1"/>
  <c r="M392" i="1"/>
  <c r="K392" i="1"/>
  <c r="M391" i="1"/>
  <c r="K391" i="1"/>
  <c r="M390" i="1"/>
  <c r="K390" i="1"/>
  <c r="M389" i="1"/>
  <c r="K389" i="1"/>
  <c r="M388" i="1"/>
  <c r="K388" i="1"/>
  <c r="M387" i="1"/>
  <c r="K387" i="1"/>
  <c r="M386" i="1"/>
  <c r="K386" i="1"/>
  <c r="M385" i="1"/>
  <c r="K385" i="1"/>
  <c r="M384" i="1"/>
  <c r="K384" i="1"/>
  <c r="M383" i="1"/>
  <c r="K383" i="1"/>
  <c r="M382" i="1"/>
  <c r="K382" i="1"/>
  <c r="M381" i="1"/>
  <c r="K381" i="1"/>
  <c r="M380" i="1"/>
  <c r="K380" i="1"/>
  <c r="M379" i="1"/>
  <c r="K379" i="1"/>
  <c r="M378" i="1"/>
  <c r="K378" i="1"/>
  <c r="M377" i="1"/>
  <c r="K377" i="1"/>
  <c r="M376" i="1"/>
  <c r="K376" i="1"/>
  <c r="M375" i="1"/>
  <c r="K375" i="1"/>
  <c r="M374" i="1"/>
  <c r="K374" i="1"/>
  <c r="M373" i="1"/>
  <c r="K373" i="1"/>
  <c r="M372" i="1"/>
  <c r="K372" i="1"/>
  <c r="M371" i="1"/>
  <c r="K371" i="1"/>
  <c r="M370" i="1"/>
  <c r="K370" i="1"/>
  <c r="M369" i="1"/>
  <c r="K369" i="1"/>
  <c r="M368" i="1"/>
  <c r="K368" i="1"/>
  <c r="M367" i="1"/>
  <c r="K367" i="1"/>
  <c r="M366" i="1"/>
  <c r="K366" i="1"/>
  <c r="M365" i="1"/>
  <c r="K365" i="1"/>
  <c r="M364" i="1"/>
  <c r="K364" i="1"/>
  <c r="M363" i="1"/>
  <c r="K363" i="1"/>
  <c r="M362" i="1"/>
  <c r="K362" i="1"/>
  <c r="M361" i="1"/>
  <c r="K361" i="1"/>
  <c r="M360" i="1"/>
  <c r="K360" i="1"/>
  <c r="M359" i="1"/>
  <c r="K359" i="1"/>
  <c r="M358" i="1"/>
  <c r="K358" i="1"/>
  <c r="M357" i="1"/>
  <c r="K357" i="1"/>
  <c r="M356" i="1"/>
  <c r="K356" i="1"/>
  <c r="M355" i="1"/>
  <c r="K355" i="1"/>
  <c r="M354" i="1"/>
  <c r="K354" i="1"/>
  <c r="M353" i="1"/>
  <c r="K353" i="1"/>
  <c r="M352" i="1"/>
  <c r="K352" i="1"/>
  <c r="M351" i="1"/>
  <c r="K351" i="1"/>
  <c r="M350" i="1"/>
  <c r="K350" i="1"/>
  <c r="M349" i="1"/>
  <c r="K349" i="1"/>
  <c r="M348" i="1"/>
  <c r="K348" i="1"/>
  <c r="M347" i="1"/>
  <c r="K347" i="1"/>
  <c r="M346" i="1"/>
  <c r="K346" i="1"/>
  <c r="M345" i="1"/>
  <c r="K345" i="1"/>
  <c r="M344" i="1"/>
  <c r="K344" i="1"/>
  <c r="M343" i="1"/>
  <c r="K343" i="1"/>
  <c r="M342" i="1"/>
  <c r="K342" i="1"/>
  <c r="M341" i="1"/>
  <c r="K341" i="1"/>
  <c r="M340" i="1"/>
  <c r="K340" i="1"/>
  <c r="M339" i="1"/>
  <c r="K339" i="1"/>
  <c r="M338" i="1"/>
  <c r="K338" i="1"/>
  <c r="M337" i="1"/>
  <c r="K337" i="1"/>
  <c r="M336" i="1"/>
  <c r="K336" i="1"/>
  <c r="M335" i="1"/>
  <c r="K335" i="1"/>
  <c r="M334" i="1"/>
  <c r="K334" i="1"/>
  <c r="M333" i="1"/>
  <c r="K333" i="1"/>
  <c r="M332" i="1"/>
  <c r="K332" i="1"/>
  <c r="M331" i="1"/>
  <c r="K331" i="1"/>
  <c r="M330" i="1"/>
  <c r="K330" i="1"/>
  <c r="M329" i="1"/>
  <c r="K329" i="1"/>
  <c r="M328" i="1"/>
  <c r="K328" i="1"/>
  <c r="M327" i="1"/>
  <c r="K327" i="1"/>
  <c r="M326" i="1"/>
  <c r="K326" i="1"/>
  <c r="M325" i="1"/>
  <c r="K325" i="1"/>
  <c r="M324" i="1"/>
  <c r="K324" i="1"/>
  <c r="M323" i="1"/>
  <c r="K323" i="1"/>
  <c r="M322" i="1"/>
  <c r="K322" i="1"/>
  <c r="M321" i="1"/>
  <c r="K321" i="1"/>
  <c r="M320" i="1"/>
  <c r="K320" i="1"/>
  <c r="M319" i="1"/>
  <c r="K319" i="1"/>
  <c r="M318" i="1"/>
  <c r="K318" i="1"/>
  <c r="M317" i="1"/>
  <c r="K317" i="1"/>
  <c r="M316" i="1"/>
  <c r="K316" i="1"/>
  <c r="M315" i="1"/>
  <c r="K315" i="1"/>
  <c r="M314" i="1"/>
  <c r="K314" i="1"/>
  <c r="M313" i="1"/>
  <c r="K313" i="1"/>
  <c r="M312" i="1"/>
  <c r="K312" i="1"/>
  <c r="M311" i="1"/>
  <c r="K311" i="1"/>
  <c r="M310" i="1"/>
  <c r="K310" i="1"/>
  <c r="M309" i="1"/>
  <c r="K309" i="1"/>
  <c r="M308" i="1"/>
  <c r="K308" i="1"/>
  <c r="M307" i="1"/>
  <c r="K307" i="1"/>
  <c r="M306" i="1"/>
  <c r="K306" i="1"/>
  <c r="M305" i="1"/>
  <c r="K305" i="1"/>
  <c r="M304" i="1"/>
  <c r="K304" i="1"/>
  <c r="M303" i="1"/>
  <c r="K303" i="1"/>
  <c r="M302" i="1"/>
  <c r="K302" i="1"/>
  <c r="M301" i="1"/>
  <c r="K301" i="1"/>
  <c r="M300" i="1"/>
  <c r="K300" i="1"/>
  <c r="M299" i="1"/>
  <c r="K299" i="1"/>
  <c r="M298" i="1"/>
  <c r="K298" i="1"/>
  <c r="M297" i="1"/>
  <c r="K297" i="1"/>
  <c r="M296" i="1"/>
  <c r="K296" i="1"/>
  <c r="M295" i="1"/>
  <c r="K295" i="1"/>
  <c r="M294" i="1"/>
  <c r="K294" i="1"/>
  <c r="M293" i="1"/>
  <c r="K293" i="1"/>
  <c r="M292" i="1"/>
  <c r="K292" i="1"/>
  <c r="M291" i="1"/>
  <c r="K291" i="1"/>
  <c r="M290" i="1"/>
  <c r="K290" i="1"/>
  <c r="M289" i="1"/>
  <c r="K289" i="1"/>
  <c r="M288" i="1"/>
  <c r="K288" i="1"/>
  <c r="M287" i="1"/>
  <c r="K287" i="1"/>
  <c r="M286" i="1"/>
  <c r="K286" i="1"/>
  <c r="M285" i="1"/>
  <c r="K285" i="1"/>
  <c r="M284" i="1"/>
  <c r="K284" i="1"/>
  <c r="M283" i="1"/>
  <c r="K283" i="1"/>
  <c r="M282" i="1"/>
  <c r="K282" i="1"/>
  <c r="M281" i="1"/>
  <c r="K281" i="1"/>
  <c r="M280" i="1"/>
  <c r="K280" i="1"/>
  <c r="M279" i="1"/>
  <c r="K279" i="1"/>
  <c r="M278" i="1"/>
  <c r="K278" i="1"/>
  <c r="M277" i="1"/>
  <c r="K277" i="1"/>
  <c r="M276" i="1"/>
  <c r="K276" i="1"/>
  <c r="M275" i="1"/>
  <c r="K275" i="1"/>
  <c r="M274" i="1"/>
  <c r="K274" i="1"/>
  <c r="M273" i="1"/>
  <c r="K273" i="1"/>
  <c r="M272" i="1"/>
  <c r="K272" i="1"/>
  <c r="M271" i="1"/>
  <c r="K271" i="1"/>
  <c r="M270" i="1"/>
  <c r="K270" i="1"/>
  <c r="M269" i="1"/>
  <c r="K269" i="1"/>
  <c r="M268" i="1"/>
  <c r="K268" i="1"/>
  <c r="M267" i="1"/>
  <c r="K267" i="1"/>
  <c r="M266" i="1"/>
  <c r="K266" i="1"/>
  <c r="M265" i="1"/>
  <c r="K265" i="1"/>
  <c r="M264" i="1"/>
  <c r="K264" i="1"/>
  <c r="M263" i="1"/>
  <c r="K263" i="1"/>
  <c r="M262" i="1"/>
  <c r="K262" i="1"/>
  <c r="M261" i="1"/>
  <c r="K261" i="1"/>
  <c r="M260" i="1"/>
  <c r="K260" i="1"/>
  <c r="M259" i="1"/>
  <c r="K259" i="1"/>
  <c r="M258" i="1"/>
  <c r="K258" i="1"/>
  <c r="M257" i="1"/>
  <c r="K257" i="1"/>
  <c r="M256" i="1"/>
  <c r="K256" i="1"/>
  <c r="M255" i="1"/>
  <c r="K255" i="1"/>
  <c r="M254" i="1"/>
  <c r="K254" i="1"/>
  <c r="M253" i="1"/>
  <c r="K253" i="1"/>
  <c r="M252" i="1"/>
  <c r="K252" i="1"/>
  <c r="M251" i="1"/>
  <c r="K251" i="1"/>
  <c r="M250" i="1"/>
  <c r="K250" i="1"/>
  <c r="M249" i="1"/>
  <c r="K249" i="1"/>
  <c r="M248" i="1"/>
  <c r="K248" i="1"/>
  <c r="M247" i="1"/>
  <c r="K247" i="1"/>
  <c r="M246" i="1"/>
  <c r="K246" i="1"/>
  <c r="M245" i="1"/>
  <c r="K245" i="1"/>
  <c r="M244" i="1"/>
  <c r="K244" i="1"/>
  <c r="M243" i="1"/>
  <c r="K243" i="1"/>
  <c r="M242" i="1"/>
  <c r="K242" i="1"/>
  <c r="M241" i="1"/>
  <c r="K241" i="1"/>
  <c r="M240" i="1"/>
  <c r="K240" i="1"/>
  <c r="M239" i="1"/>
  <c r="K239" i="1"/>
  <c r="M238" i="1"/>
  <c r="K238" i="1"/>
  <c r="M237" i="1"/>
  <c r="K237" i="1"/>
  <c r="M236" i="1"/>
  <c r="K236" i="1"/>
  <c r="M235" i="1"/>
  <c r="K235" i="1"/>
  <c r="M234" i="1"/>
  <c r="K234" i="1"/>
  <c r="M233" i="1"/>
  <c r="K233" i="1"/>
  <c r="M232" i="1"/>
  <c r="K232" i="1"/>
  <c r="M231" i="1"/>
  <c r="K231" i="1"/>
  <c r="M230" i="1"/>
  <c r="K230" i="1"/>
  <c r="M229" i="1"/>
  <c r="K229" i="1"/>
  <c r="M228" i="1"/>
  <c r="K228" i="1"/>
  <c r="M227" i="1"/>
  <c r="K227" i="1"/>
  <c r="M226" i="1"/>
  <c r="K226" i="1"/>
  <c r="M225" i="1"/>
  <c r="K225" i="1"/>
  <c r="M224" i="1"/>
  <c r="K224" i="1"/>
  <c r="M223" i="1"/>
  <c r="K223" i="1"/>
  <c r="M222" i="1"/>
  <c r="K222" i="1"/>
  <c r="M221" i="1"/>
  <c r="K221" i="1"/>
  <c r="M220" i="1"/>
  <c r="K220" i="1"/>
  <c r="M219" i="1"/>
  <c r="K219" i="1"/>
  <c r="M218" i="1"/>
  <c r="K218" i="1"/>
  <c r="M217" i="1"/>
  <c r="K217" i="1"/>
  <c r="M216" i="1"/>
  <c r="K216" i="1"/>
  <c r="M215" i="1"/>
  <c r="K215" i="1"/>
  <c r="M214" i="1"/>
  <c r="K214" i="1"/>
  <c r="M213" i="1"/>
  <c r="K213" i="1"/>
  <c r="M212" i="1"/>
  <c r="K212" i="1"/>
  <c r="M211" i="1"/>
  <c r="K211" i="1"/>
  <c r="M210" i="1"/>
  <c r="K210" i="1"/>
  <c r="M209" i="1"/>
  <c r="K209" i="1"/>
  <c r="M208" i="1"/>
  <c r="K208" i="1"/>
  <c r="M207" i="1"/>
  <c r="K207" i="1"/>
  <c r="M206" i="1"/>
  <c r="K206" i="1"/>
  <c r="M205" i="1"/>
  <c r="K205" i="1"/>
  <c r="M204" i="1"/>
  <c r="K204" i="1"/>
  <c r="M203" i="1"/>
  <c r="K203" i="1"/>
  <c r="M202" i="1"/>
  <c r="K202" i="1"/>
  <c r="M201" i="1"/>
  <c r="K201" i="1"/>
  <c r="M200" i="1"/>
  <c r="K200" i="1"/>
  <c r="M199" i="1"/>
  <c r="K199" i="1"/>
  <c r="M198" i="1"/>
  <c r="K198" i="1"/>
  <c r="M197" i="1"/>
  <c r="K197" i="1"/>
  <c r="M196" i="1"/>
  <c r="K196" i="1"/>
  <c r="M195" i="1"/>
  <c r="K195" i="1"/>
  <c r="M194" i="1"/>
  <c r="K194" i="1"/>
  <c r="M193" i="1"/>
  <c r="K193" i="1"/>
  <c r="M192" i="1"/>
  <c r="K192" i="1"/>
  <c r="M191" i="1"/>
  <c r="K191" i="1"/>
  <c r="M190" i="1"/>
  <c r="K190" i="1"/>
  <c r="M189" i="1"/>
  <c r="K189" i="1"/>
  <c r="M188" i="1"/>
  <c r="K188" i="1"/>
  <c r="M187" i="1"/>
  <c r="K187" i="1"/>
  <c r="M186" i="1"/>
  <c r="K186" i="1"/>
  <c r="M185" i="1"/>
  <c r="K185" i="1"/>
  <c r="M184" i="1"/>
  <c r="K184" i="1"/>
  <c r="M183" i="1"/>
  <c r="K183" i="1"/>
  <c r="M182" i="1"/>
  <c r="K182" i="1"/>
  <c r="M181" i="1"/>
  <c r="K181" i="1"/>
  <c r="M180" i="1"/>
  <c r="K180" i="1"/>
  <c r="M179" i="1"/>
  <c r="K179" i="1"/>
  <c r="M178" i="1"/>
  <c r="K178" i="1"/>
  <c r="M177" i="1"/>
  <c r="K177" i="1"/>
  <c r="M176" i="1"/>
  <c r="K176" i="1"/>
  <c r="M175" i="1"/>
  <c r="K175" i="1"/>
  <c r="M174" i="1"/>
  <c r="K174" i="1"/>
  <c r="M173" i="1"/>
  <c r="K173" i="1"/>
  <c r="M172" i="1"/>
  <c r="K172" i="1"/>
  <c r="M171" i="1"/>
  <c r="K171" i="1"/>
  <c r="M170" i="1"/>
  <c r="K170" i="1"/>
  <c r="M169" i="1"/>
  <c r="K169" i="1"/>
  <c r="M168" i="1"/>
  <c r="K168" i="1"/>
  <c r="M167" i="1"/>
  <c r="K167" i="1"/>
  <c r="M166" i="1"/>
  <c r="K166" i="1"/>
  <c r="M165" i="1"/>
  <c r="K165" i="1"/>
  <c r="M164" i="1"/>
  <c r="K164" i="1"/>
  <c r="M163" i="1"/>
  <c r="K163" i="1"/>
  <c r="M162" i="1"/>
  <c r="K162" i="1"/>
  <c r="M161" i="1"/>
  <c r="K161" i="1"/>
  <c r="M160" i="1"/>
  <c r="K160" i="1"/>
  <c r="M159" i="1"/>
  <c r="K159" i="1"/>
  <c r="M158" i="1"/>
  <c r="K158" i="1"/>
  <c r="M157" i="1"/>
  <c r="K157" i="1"/>
  <c r="M156" i="1"/>
  <c r="K156" i="1"/>
  <c r="M155" i="1"/>
  <c r="K155" i="1"/>
  <c r="M154" i="1"/>
  <c r="K154" i="1"/>
  <c r="M153" i="1"/>
  <c r="K153" i="1"/>
  <c r="M152" i="1"/>
  <c r="K152" i="1"/>
  <c r="M151" i="1"/>
  <c r="K151" i="1"/>
  <c r="M150" i="1"/>
  <c r="K150" i="1"/>
  <c r="M149" i="1"/>
  <c r="K149" i="1"/>
  <c r="M148" i="1"/>
  <c r="K148" i="1"/>
  <c r="M147" i="1"/>
  <c r="K147" i="1"/>
  <c r="M146" i="1"/>
  <c r="K146" i="1"/>
  <c r="M145" i="1"/>
  <c r="K145" i="1"/>
  <c r="M144" i="1"/>
  <c r="K144" i="1"/>
  <c r="M143" i="1"/>
  <c r="K143" i="1"/>
  <c r="M142" i="1"/>
  <c r="K142" i="1"/>
  <c r="M141" i="1"/>
  <c r="K141" i="1"/>
  <c r="M140" i="1"/>
  <c r="K140" i="1"/>
  <c r="M139" i="1"/>
  <c r="K139" i="1"/>
  <c r="M138" i="1"/>
  <c r="K138" i="1"/>
  <c r="M137" i="1"/>
  <c r="K137" i="1"/>
  <c r="M136" i="1"/>
  <c r="K136" i="1"/>
  <c r="M135" i="1"/>
  <c r="K135" i="1"/>
  <c r="M134" i="1"/>
  <c r="K134" i="1"/>
  <c r="M133" i="1"/>
  <c r="K133" i="1"/>
  <c r="M132" i="1"/>
  <c r="K132" i="1"/>
  <c r="M131" i="1"/>
  <c r="K131" i="1"/>
  <c r="M130" i="1"/>
  <c r="K130" i="1"/>
  <c r="M129" i="1"/>
  <c r="K129" i="1"/>
  <c r="M128" i="1"/>
  <c r="K128" i="1"/>
  <c r="M127" i="1"/>
  <c r="K127" i="1"/>
  <c r="M126" i="1"/>
  <c r="K126" i="1"/>
  <c r="M125" i="1"/>
  <c r="K125" i="1"/>
  <c r="M124" i="1"/>
  <c r="K124" i="1"/>
  <c r="M113" i="1"/>
  <c r="K113" i="1"/>
  <c r="M112" i="1"/>
  <c r="K112" i="1"/>
  <c r="M111" i="1"/>
  <c r="K111" i="1"/>
  <c r="M110" i="1"/>
  <c r="K110" i="1"/>
  <c r="M109" i="1"/>
  <c r="K109" i="1"/>
  <c r="M108" i="1"/>
  <c r="K108" i="1"/>
  <c r="M107" i="1"/>
  <c r="K107" i="1"/>
  <c r="M106" i="1"/>
  <c r="K106" i="1"/>
  <c r="M105" i="1"/>
  <c r="K105" i="1"/>
  <c r="M104" i="1"/>
  <c r="K104" i="1"/>
  <c r="M103" i="1"/>
  <c r="K103" i="1"/>
  <c r="M102" i="1"/>
  <c r="K102" i="1"/>
  <c r="M101" i="1"/>
  <c r="K101" i="1"/>
  <c r="M100" i="1"/>
  <c r="K100" i="1"/>
  <c r="M99" i="1"/>
  <c r="K99" i="1"/>
  <c r="M98" i="1"/>
  <c r="K98" i="1"/>
  <c r="M97" i="1"/>
  <c r="K97" i="1"/>
  <c r="M96" i="1"/>
  <c r="K96" i="1"/>
  <c r="M95" i="1"/>
  <c r="K95" i="1"/>
  <c r="M94" i="1"/>
  <c r="K94" i="1"/>
  <c r="M93" i="1"/>
  <c r="K93" i="1"/>
  <c r="M92" i="1"/>
  <c r="K92" i="1"/>
  <c r="M91" i="1"/>
  <c r="K91" i="1"/>
  <c r="M90" i="1"/>
  <c r="K90" i="1"/>
  <c r="M89" i="1"/>
  <c r="K89" i="1"/>
  <c r="M88" i="1"/>
  <c r="K88" i="1"/>
  <c r="M87" i="1"/>
  <c r="K87" i="1"/>
  <c r="M86" i="1"/>
  <c r="K86" i="1"/>
  <c r="M85" i="1"/>
  <c r="K85" i="1"/>
  <c r="M84" i="1"/>
  <c r="K84" i="1"/>
  <c r="M83" i="1"/>
  <c r="K83" i="1"/>
  <c r="M82" i="1"/>
  <c r="K82" i="1"/>
  <c r="M81" i="1"/>
  <c r="K81" i="1"/>
  <c r="M80" i="1"/>
  <c r="K80" i="1"/>
  <c r="M79" i="1"/>
  <c r="K79" i="1"/>
  <c r="M78" i="1"/>
  <c r="K78" i="1"/>
  <c r="M77" i="1"/>
  <c r="K77" i="1"/>
  <c r="M76" i="1"/>
  <c r="K76" i="1"/>
  <c r="M75" i="1"/>
  <c r="K75" i="1"/>
  <c r="M74" i="1"/>
  <c r="K74" i="1"/>
  <c r="M73" i="1"/>
  <c r="K73" i="1"/>
  <c r="M72" i="1"/>
  <c r="K72" i="1"/>
  <c r="M71" i="1"/>
  <c r="K71" i="1"/>
  <c r="M70" i="1"/>
  <c r="K70" i="1"/>
  <c r="M69" i="1"/>
  <c r="K69" i="1"/>
  <c r="M68" i="1"/>
  <c r="K68" i="1"/>
  <c r="M67" i="1"/>
  <c r="K67" i="1"/>
  <c r="M66" i="1"/>
  <c r="K66" i="1"/>
  <c r="M65" i="1"/>
  <c r="K65" i="1"/>
  <c r="M64" i="1"/>
  <c r="K64" i="1"/>
  <c r="M63" i="1"/>
  <c r="K63" i="1"/>
  <c r="M62" i="1"/>
  <c r="K62" i="1"/>
  <c r="M61" i="1"/>
  <c r="K61" i="1"/>
  <c r="M60" i="1"/>
  <c r="K60" i="1"/>
  <c r="M59" i="1"/>
  <c r="K59" i="1"/>
  <c r="M58" i="1"/>
  <c r="K58" i="1"/>
  <c r="M57" i="1"/>
  <c r="K57" i="1"/>
  <c r="M56" i="1"/>
  <c r="K56" i="1"/>
  <c r="M55" i="1"/>
  <c r="K55" i="1"/>
  <c r="M54" i="1"/>
  <c r="K54" i="1"/>
  <c r="M53" i="1"/>
  <c r="K53" i="1"/>
  <c r="M52" i="1"/>
  <c r="K52" i="1"/>
  <c r="M51" i="1"/>
  <c r="K51" i="1"/>
  <c r="M50" i="1"/>
  <c r="K50" i="1"/>
  <c r="M49" i="1"/>
  <c r="K49" i="1"/>
  <c r="M48" i="1"/>
  <c r="K48" i="1"/>
  <c r="M47" i="1"/>
  <c r="K47" i="1"/>
  <c r="M46" i="1"/>
  <c r="K46" i="1"/>
  <c r="M45" i="1"/>
  <c r="K45" i="1"/>
  <c r="M44" i="1"/>
  <c r="K44" i="1"/>
  <c r="M43" i="1"/>
  <c r="K43" i="1"/>
  <c r="M42" i="1"/>
  <c r="K42" i="1"/>
  <c r="M41" i="1"/>
  <c r="K41" i="1"/>
  <c r="M40" i="1"/>
  <c r="K40" i="1"/>
  <c r="M39" i="1"/>
  <c r="K39" i="1"/>
  <c r="M38" i="1"/>
  <c r="K38" i="1"/>
  <c r="M37" i="1"/>
  <c r="K37" i="1"/>
  <c r="M36" i="1"/>
  <c r="K36" i="1"/>
  <c r="M35" i="1"/>
  <c r="K35" i="1"/>
  <c r="M34" i="1"/>
  <c r="K34" i="1"/>
  <c r="M33" i="1"/>
  <c r="K33" i="1"/>
  <c r="M32" i="1"/>
  <c r="K32" i="1"/>
  <c r="M31" i="1"/>
  <c r="K31" i="1"/>
  <c r="M30" i="1"/>
  <c r="K30" i="1"/>
  <c r="M29" i="1"/>
  <c r="K29" i="1"/>
  <c r="M28" i="1"/>
  <c r="K28" i="1"/>
  <c r="M27" i="1"/>
  <c r="K27" i="1"/>
  <c r="M26" i="1"/>
  <c r="K26" i="1"/>
  <c r="M25" i="1"/>
  <c r="K25" i="1"/>
  <c r="M24" i="1"/>
  <c r="K24" i="1"/>
  <c r="M23" i="1"/>
  <c r="K23" i="1"/>
  <c r="M22" i="1"/>
  <c r="K22" i="1"/>
  <c r="M21" i="1"/>
  <c r="K21" i="1"/>
  <c r="M20" i="1"/>
  <c r="K20" i="1"/>
  <c r="M19" i="1"/>
  <c r="K19" i="1"/>
  <c r="M18" i="1"/>
  <c r="K18" i="1"/>
</calcChain>
</file>

<file path=xl/sharedStrings.xml><?xml version="1.0" encoding="utf-8"?>
<sst xmlns="http://schemas.openxmlformats.org/spreadsheetml/2006/main" count="2359" uniqueCount="516">
  <si>
    <t>ОТЧЕТ ОБ ИСПОЛНЕНИИ БЮДЖЕТА</t>
  </si>
  <si>
    <t>КОДЫ</t>
  </si>
  <si>
    <t>492</t>
  </si>
  <si>
    <t>0503117</t>
  </si>
  <si>
    <t>3</t>
  </si>
  <si>
    <t>на</t>
  </si>
  <si>
    <t>01 марта 2025 г.</t>
  </si>
  <si>
    <t>Дата</t>
  </si>
  <si>
    <t>500</t>
  </si>
  <si>
    <t>по ОКПО</t>
  </si>
  <si>
    <t>02290545</t>
  </si>
  <si>
    <t>01.03.2025</t>
  </si>
  <si>
    <t>Наименование финансового органа</t>
  </si>
  <si>
    <t>Комитет финансов Администрации Боровичского муниципального района</t>
  </si>
  <si>
    <t>Глава по БК</t>
  </si>
  <si>
    <t>Наименование публично-правового образования</t>
  </si>
  <si>
    <t>Бюджет Боровичского муниципального района</t>
  </si>
  <si>
    <t>по ОКТМО</t>
  </si>
  <si>
    <t>49606000</t>
  </si>
  <si>
    <t>Периодичность:  месячная, квартальная, годовая</t>
  </si>
  <si>
    <t>Единица измерения:  руб</t>
  </si>
  <si>
    <t>383</t>
  </si>
  <si>
    <t>5320008985</t>
  </si>
  <si>
    <t>1. Доходы бюджета</t>
  </si>
  <si>
    <t>МЕСЯЦ</t>
  </si>
  <si>
    <t>Наименование показателя</t>
  </si>
  <si>
    <t>Код
стро-
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</si>
  <si>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</si>
  <si>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</si>
  <si>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</si>
  <si>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</si>
  <si>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</si>
  <si>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</si>
  <si>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</si>
  <si>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</si>
  <si>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</si>
  <si>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х</t>
  </si>
  <si>
    <t>в том числе:</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</si>
  <si>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</si>
  <si>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t>
  </si>
  <si>
    <t>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</si>
  <si>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</si>
  <si>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</si>
  <si>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t>
  </si>
  <si>
    <t>10102021010000110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</si>
  <si>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</si>
  <si>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10102022010000110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</si>
  <si>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</si>
  <si>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</si>
  <si>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</si>
  <si>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</si>
  <si>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</si>
  <si>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</si>
  <si>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</si>
  <si>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</si>
  <si>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</si>
  <si>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10102140010000110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</si>
  <si>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</si>
  <si>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10102150010000110</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</si>
  <si>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</si>
  <si>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10102160010000110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</si>
  <si>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</si>
  <si>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10102210010000110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</si>
  <si>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</si>
  <si>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</si>
  <si>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</si>
  <si>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</si>
  <si>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</si>
  <si>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</si>
  <si>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</si>
  <si>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10302261010000110</t>
  </si>
  <si>
    <t>Налог, взимаемый с налогоплательщиков, выбравших в качестве объекта налогообложения доходы</t>
  </si>
  <si>
    <t>10501011010000110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</si>
  <si>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</si>
  <si>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10501021010000110</t>
  </si>
  <si>
    <t>Единый налог на вмененный доход для отдельных видов деятельности</t>
  </si>
  <si>
    <t>10502010020000110</t>
  </si>
  <si>
    <t>Единый сельскохозяйственный налог</t>
  </si>
  <si>
    <t>10503010010000110</t>
  </si>
  <si>
    <t>Налог, взимаемый в связи с применением патентной системы налогообложения, зачисляемый в бюджеты муниципальных районов</t>
  </si>
  <si>
    <t>10504020020000110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</si>
  <si>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</si>
  <si>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10803010010000110</t>
  </si>
  <si>
    <t>Государственная пошлина за выдачу разрешения на установку рекламной конструкции</t>
  </si>
  <si>
    <t>10807150010000110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</si>
  <si>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</si>
  <si>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</si>
  <si>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</si>
  <si>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11105013130000120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</si>
  <si>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</si>
  <si>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11105025050000120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</si>
  <si>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</si>
  <si>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11105035050000120</t>
  </si>
  <si>
    <t>Доходы от сдачи в аренду имущества, составляющего казну муниципальных районов (за исключением земельных участков)</t>
  </si>
  <si>
    <t>11105075050000120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</si>
  <si>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</si>
  <si>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11105313050000120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</si>
  <si>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</si>
  <si>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11105313130000120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</si>
  <si>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</si>
  <si>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11109045050000120</t>
  </si>
  <si>
    <t>Плата за выбросы загрязняющих веществ в атмосферный воздух стационарными объектами</t>
  </si>
  <si>
    <t>11201010010000120</t>
  </si>
  <si>
    <t>Плата за сбросы загрязняющих веществ в водные объекты</t>
  </si>
  <si>
    <t>11201030010000120</t>
  </si>
  <si>
    <t>Плата за размещение отходов производства</t>
  </si>
  <si>
    <t>11201041010000120</t>
  </si>
  <si>
    <t>Плата за размещение твердых коммунальных отходов</t>
  </si>
  <si>
    <t>11201042010000120</t>
  </si>
  <si>
    <t>Прочие доходы от компенсации затрат бюджетов муниципальных районов</t>
  </si>
  <si>
    <t>11302995050000130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</si>
  <si>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</si>
  <si>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11402053050000410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</si>
  <si>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</si>
  <si>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</si>
  <si>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</si>
  <si>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11406013130000430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</si>
  <si>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</si>
  <si>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</si>
  <si>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</si>
  <si>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11406313130000430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</si>
  <si>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</si>
  <si>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</si>
  <si>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</si>
  <si>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</si>
  <si>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</si>
  <si>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</si>
  <si>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</si>
  <si>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</si>
  <si>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</si>
  <si>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</si>
  <si>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</si>
  <si>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11601084010000140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</si>
  <si>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</si>
  <si>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11601103010000140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</si>
  <si>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</si>
  <si>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</si>
  <si>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</si>
  <si>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</si>
  <si>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</si>
  <si>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</si>
  <si>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</si>
  <si>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</si>
  <si>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</si>
  <si>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</si>
  <si>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</si>
  <si>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</si>
  <si>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</si>
  <si>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</si>
  <si>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</si>
  <si>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11601333010000140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</si>
  <si>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</si>
  <si>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11602020020000140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</si>
  <si>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</si>
  <si>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11607010050000140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</si>
  <si>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</si>
  <si>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11607090050000140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</si>
  <si>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</si>
  <si>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11610100050000140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</si>
  <si>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</si>
  <si>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</si>
  <si>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</si>
  <si>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11610129010000140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</si>
  <si>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</si>
  <si>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11611050010000140</t>
  </si>
  <si>
    <t>Невыясненные поступления, зачисляемые в бюджеты муниципальных районов</t>
  </si>
  <si>
    <t>11701050050000180</t>
  </si>
  <si>
    <t>Прочие неналоговые доходы бюджетов муниципальных районов</t>
  </si>
  <si>
    <t>11705050050000180</t>
  </si>
  <si>
    <t>Инициативные платежи, зачисляемые в бюджеты муниципальных районов</t>
  </si>
  <si>
    <t>11715030050000150</t>
  </si>
  <si>
    <t>Дотации бюджетам муниципальных районов на выравнивание бюджетной обеспеченности из бюджета субъекта Российской Федерации</t>
  </si>
  <si>
    <t>20215001050000150</t>
  </si>
  <si>
    <t>Субсидии бюджетам муниципальных районов на реализацию программы комплексного развития молодежной политики в субъектах Российской Федерации "Регион для молодых"</t>
  </si>
  <si>
    <t>20225116050000150</t>
  </si>
  <si>
    <t>Субсидии бюджетам муниципальных районов на оснащение объектов спортивной инфраструктуры спортивно-технологическим оборудованием</t>
  </si>
  <si>
    <t>20225228050000150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</si>
  <si>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</si>
  <si>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20225304050000150</t>
  </si>
  <si>
    <t>Субсидии бюджетам муниципальных районов на реализацию мероприятий по обеспечению жильем молодых семей</t>
  </si>
  <si>
    <t>20225497050000150</t>
  </si>
  <si>
    <t>Субсидии бюджетам муниципальных районов на поддержку отрасли культуры</t>
  </si>
  <si>
    <t>20225519050000150</t>
  </si>
  <si>
    <t>Субсидии бюджетам муниципальных районов на подготовку проектов межевания земельных участков и на проведение кадастровых работ</t>
  </si>
  <si>
    <t>20225599050000150</t>
  </si>
  <si>
    <t>Субсидии бюджетам муниципальных районов на реализацию мероприятий по модернизации школьных систем образования</t>
  </si>
  <si>
    <t>20225750050000150</t>
  </si>
  <si>
    <t>Прочие субсидии бюджетам муниципальных районов</t>
  </si>
  <si>
    <t>20229999050000150</t>
  </si>
  <si>
    <t>Субвенции бюджетам муниципальных районов на ежемесячное денежное вознаграждение за классное руководство</t>
  </si>
  <si>
    <t>20230021050000150</t>
  </si>
  <si>
    <t>Субвенции бюджетам муниципальных районов на выполнение передаваемых полномочий субъектов Российской Федерации</t>
  </si>
  <si>
    <t>20230024050000150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</si>
  <si>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</si>
  <si>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20230027050000150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</si>
  <si>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</si>
  <si>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20230029050000150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</si>
  <si>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</si>
  <si>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20235082050000150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</si>
  <si>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</si>
  <si>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20235118050000150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</si>
  <si>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</si>
  <si>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20235120050000150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</si>
  <si>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</si>
  <si>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20235179050000150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</si>
  <si>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</si>
  <si>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20235303050000150</t>
  </si>
  <si>
    <t>Субвенции бюджетам муниципальных районов на государственную регистрацию актов гражданского состояния</t>
  </si>
  <si>
    <t>20235930050000150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</si>
  <si>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</si>
  <si>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20240014050000150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</si>
  <si>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</si>
  <si>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20245050050000150</t>
  </si>
  <si>
    <t>Прочие межбюджетные трансферты, передаваемые бюджетам муниципальных районов</t>
  </si>
  <si>
    <t>20249999050000150</t>
  </si>
  <si>
    <t>Прочие безвозмездные поступления в бюджеты муниципальных районов</t>
  </si>
  <si>
    <t>20705030050000150</t>
  </si>
  <si>
    <t>Доходы бюджетов муниципальных районов от возврата бюджетными учреждениями остатков субсидий прошлых лет</t>
  </si>
  <si>
    <t>21805010050000150</t>
  </si>
  <si>
    <t>Доходы бюджетов муниципальных районов от возврата автономными учреждениями остатков субсидий прошлых лет</t>
  </si>
  <si>
    <t>21805020050000150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</si>
  <si>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</si>
  <si>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21860010050000150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</si>
  <si>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</si>
  <si>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21925304050000150</t>
  </si>
  <si>
    <t>Возврат остатков субсидий на развитие сети учреждений культурно-досугового типа из бюджетов муниципальных районов</t>
  </si>
  <si>
    <t>21925513050000150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</si>
  <si>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</si>
  <si>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21935303050000150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</si>
  <si>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</si>
  <si>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21960010050000150</t>
  </si>
  <si>
    <t>2. Расходы бюджета</t>
  </si>
  <si>
    <t>Форма 0503117  с.2</t>
  </si>
  <si>
    <t>Код расхода по бюджетной классификации</t>
  </si>
  <si>
    <t>Расходы бюджета - всего</t>
  </si>
  <si>
    <t>200</t>
  </si>
  <si>
    <t>Фонд оплаты труда государственных (муниципальных) органов</t>
  </si>
  <si>
    <t>0102</t>
  </si>
  <si>
    <t>9510000040</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</si>
  <si>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</si>
  <si>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</si>
  <si>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</si>
  <si>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</si>
  <si>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</si>
  <si>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Субвенции</t>
  </si>
  <si>
    <t>0104</t>
  </si>
  <si>
    <t>1820070280</t>
  </si>
  <si>
    <t>530</t>
  </si>
  <si>
    <t>1820070650</t>
  </si>
  <si>
    <t>9000081040</t>
  </si>
  <si>
    <t>Прочая закупка товаров, работ и услуг</t>
  </si>
  <si>
    <t>244</t>
  </si>
  <si>
    <t>9300070650</t>
  </si>
  <si>
    <t>9530001000</t>
  </si>
  <si>
    <t>Уплата иных платежей</t>
  </si>
  <si>
    <t>853</t>
  </si>
  <si>
    <t>9530070280</t>
  </si>
  <si>
    <t>0105</t>
  </si>
  <si>
    <t>9300051200</t>
  </si>
  <si>
    <t>0106</t>
  </si>
  <si>
    <t>1700022280</t>
  </si>
  <si>
    <t>1810001000</t>
  </si>
  <si>
    <t>1810070280</t>
  </si>
  <si>
    <t>9000081020</t>
  </si>
  <si>
    <t>9600000080</t>
  </si>
  <si>
    <t>Резервные средства</t>
  </si>
  <si>
    <t>0111</t>
  </si>
  <si>
    <t>9800029999</t>
  </si>
  <si>
    <t>870</t>
  </si>
  <si>
    <t>0113</t>
  </si>
  <si>
    <t>Иные межбюджетные трансферты</t>
  </si>
  <si>
    <t>1820020820</t>
  </si>
  <si>
    <t>540</t>
  </si>
  <si>
    <t>2500022510</t>
  </si>
  <si>
    <t>2900022920</t>
  </si>
  <si>
    <t>2900022930</t>
  </si>
  <si>
    <t>Закупка энергетических ресурсов</t>
  </si>
  <si>
    <t>2900022940</t>
  </si>
  <si>
    <t>247</t>
  </si>
  <si>
    <t>Фонд оплаты труда учреждений</t>
  </si>
  <si>
    <t>9200029211</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</si>
  <si>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</si>
  <si>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</si>
  <si>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</si>
  <si>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</si>
  <si>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</si>
  <si>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Уплата прочих налогов, сборов</t>
  </si>
  <si>
    <t>852</t>
  </si>
  <si>
    <t>Закупка товаров, работ и услуг в целях капитального ремонта государственного (муниципального) имущества</t>
  </si>
  <si>
    <t>9300020660</t>
  </si>
  <si>
    <t>243</t>
  </si>
  <si>
    <t>9300021780</t>
  </si>
  <si>
    <t>9300022300</t>
  </si>
  <si>
    <t>9300029340</t>
  </si>
  <si>
    <t>9300059300</t>
  </si>
  <si>
    <t>9300072300</t>
  </si>
  <si>
    <t>93000S2300</t>
  </si>
  <si>
    <t>0203</t>
  </si>
  <si>
    <t>1820051180</t>
  </si>
  <si>
    <t>0309</t>
  </si>
  <si>
    <t>2000029310</t>
  </si>
  <si>
    <t>3100021330</t>
  </si>
  <si>
    <t>9200001690</t>
  </si>
  <si>
    <t>Уплата налога на имущество организаций и земельного налога</t>
  </si>
  <si>
    <t>851</t>
  </si>
  <si>
    <t>0310</t>
  </si>
  <si>
    <t>1200021230</t>
  </si>
  <si>
    <t>0405</t>
  </si>
  <si>
    <t>0800020810</t>
  </si>
  <si>
    <t>9300070710</t>
  </si>
  <si>
    <t>9300070720</t>
  </si>
  <si>
    <t>0408</t>
  </si>
  <si>
    <t>9300029350</t>
  </si>
  <si>
    <t>0409</t>
  </si>
  <si>
    <t>110009Д010</t>
  </si>
  <si>
    <t>110009Д840</t>
  </si>
  <si>
    <t>110009Д860</t>
  </si>
  <si>
    <t>11000SД840</t>
  </si>
  <si>
    <t>11000SД860</t>
  </si>
  <si>
    <t>0412</t>
  </si>
  <si>
    <t>2310022320</t>
  </si>
  <si>
    <t>2620022650</t>
  </si>
  <si>
    <t>2620022670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</si>
  <si>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</si>
  <si>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2620072660</t>
  </si>
  <si>
    <t>811</t>
  </si>
  <si>
    <t>26200S2660</t>
  </si>
  <si>
    <t>2900022910</t>
  </si>
  <si>
    <t>29000S5110</t>
  </si>
  <si>
    <t>29000А5110</t>
  </si>
  <si>
    <t>3200022630</t>
  </si>
  <si>
    <t>Субсидии бюджетным учреждениям на иные цели</t>
  </si>
  <si>
    <t>612</t>
  </si>
  <si>
    <t>Субсидии (гранты в форме субсидий), не подлежащие казначейскому сопровождению</t>
  </si>
  <si>
    <t>33000S1660</t>
  </si>
  <si>
    <t>633</t>
  </si>
  <si>
    <t>0501</t>
  </si>
  <si>
    <t>1900021910</t>
  </si>
  <si>
    <t>9300023880</t>
  </si>
  <si>
    <t>9300028500</t>
  </si>
  <si>
    <t>9300029330</t>
  </si>
  <si>
    <t>0502</t>
  </si>
  <si>
    <t>0600020610</t>
  </si>
  <si>
    <t>06000S2370</t>
  </si>
  <si>
    <t>9300029110</t>
  </si>
  <si>
    <t>9300029120</t>
  </si>
  <si>
    <t>0503</t>
  </si>
  <si>
    <t>2200070660</t>
  </si>
  <si>
    <t>9300027030</t>
  </si>
  <si>
    <t>9300027061</t>
  </si>
  <si>
    <t>9300029990</t>
  </si>
  <si>
    <t>0505</t>
  </si>
  <si>
    <t>9200029210</t>
  </si>
  <si>
    <t>0602</t>
  </si>
  <si>
    <t>9300030600</t>
  </si>
  <si>
    <t>0605</t>
  </si>
  <si>
    <t>1820071790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</si>
  <si>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</si>
  <si>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0701</t>
  </si>
  <si>
    <t>0240001200</t>
  </si>
  <si>
    <t>611</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</si>
  <si>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</si>
  <si>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</si>
  <si>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0240024090</t>
  </si>
  <si>
    <t>Субсидии автономным учреждениям на иные цели</t>
  </si>
  <si>
    <t>622</t>
  </si>
  <si>
    <t>0240070040</t>
  </si>
  <si>
    <t>0240070060</t>
  </si>
  <si>
    <t>0240072120</t>
  </si>
  <si>
    <t>02400S2120</t>
  </si>
  <si>
    <t>9300022400</t>
  </si>
  <si>
    <t>9300026400</t>
  </si>
  <si>
    <t>0702</t>
  </si>
  <si>
    <t>0210020260</t>
  </si>
  <si>
    <t>0210020280</t>
  </si>
  <si>
    <t>0210020300</t>
  </si>
  <si>
    <t>0210020500</t>
  </si>
  <si>
    <t>0210020600</t>
  </si>
  <si>
    <t>0210021250</t>
  </si>
  <si>
    <t>0210026200</t>
  </si>
  <si>
    <t>0210070500</t>
  </si>
  <si>
    <t>0210070570</t>
  </si>
  <si>
    <t>0210075320</t>
  </si>
  <si>
    <t>02100L3041</t>
  </si>
  <si>
    <t>021Ю457501</t>
  </si>
  <si>
    <t>021Ю457506</t>
  </si>
  <si>
    <t>021Ю477500</t>
  </si>
  <si>
    <t>021Ю4S7500</t>
  </si>
  <si>
    <t>021Ю4S7501</t>
  </si>
  <si>
    <t>021Ю4А7501</t>
  </si>
  <si>
    <t>021Ю653031</t>
  </si>
  <si>
    <t>0240001210</t>
  </si>
  <si>
    <t>0240012130</t>
  </si>
  <si>
    <t>0240020220</t>
  </si>
  <si>
    <t>0240020240</t>
  </si>
  <si>
    <t>0240024070</t>
  </si>
  <si>
    <t>Пособия, компенсации и иные социальные выплаты гражданам, кроме публичных нормативных обязательств</t>
  </si>
  <si>
    <t>321</t>
  </si>
  <si>
    <t>0240070630</t>
  </si>
  <si>
    <t>0240072080</t>
  </si>
  <si>
    <t>02400S2080</t>
  </si>
  <si>
    <t>024Ю650501</t>
  </si>
  <si>
    <t>024Ю651791</t>
  </si>
  <si>
    <t>0250026300</t>
  </si>
  <si>
    <t>0703</t>
  </si>
  <si>
    <t>0220025080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</si>
  <si>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</si>
  <si>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0220025090</t>
  </si>
  <si>
    <t>624</t>
  </si>
  <si>
    <t>0220072020</t>
  </si>
  <si>
    <t>0240001220</t>
  </si>
  <si>
    <t>0310001230</t>
  </si>
  <si>
    <t>0310020380</t>
  </si>
  <si>
    <t>0310020390</t>
  </si>
  <si>
    <t>0310023010</t>
  </si>
  <si>
    <t>1600021610</t>
  </si>
  <si>
    <t>0707</t>
  </si>
  <si>
    <t>2200022210</t>
  </si>
  <si>
    <t>2200022220</t>
  </si>
  <si>
    <t>2200022230</t>
  </si>
  <si>
    <t>2200022240</t>
  </si>
  <si>
    <t>22000S7050</t>
  </si>
  <si>
    <t>220Ю151161</t>
  </si>
  <si>
    <t>220Ю1А1161</t>
  </si>
  <si>
    <t>0709</t>
  </si>
  <si>
    <t>0210072380</t>
  </si>
  <si>
    <t>02100S2380</t>
  </si>
  <si>
    <t>0240001370</t>
  </si>
  <si>
    <t>0240025060</t>
  </si>
  <si>
    <t>0801</t>
  </si>
  <si>
    <t>0310001400</t>
  </si>
  <si>
    <t>0310001410</t>
  </si>
  <si>
    <t>0310001420</t>
  </si>
  <si>
    <t>0310020320</t>
  </si>
  <si>
    <t>0310020330</t>
  </si>
  <si>
    <t>0310023130</t>
  </si>
  <si>
    <t>03100L5191</t>
  </si>
  <si>
    <t>0350020370</t>
  </si>
  <si>
    <t>0804</t>
  </si>
  <si>
    <t>0310020310</t>
  </si>
  <si>
    <t>0360001440</t>
  </si>
  <si>
    <t>Иные пенсии, социальные доплаты к пенсиям</t>
  </si>
  <si>
    <t>1001</t>
  </si>
  <si>
    <t>312</t>
  </si>
  <si>
    <t>Пособия, компенсации, меры социальной поддержки по публичным нормативным обязательствам</t>
  </si>
  <si>
    <t>1003</t>
  </si>
  <si>
    <t>0210072650</t>
  </si>
  <si>
    <t>313</t>
  </si>
  <si>
    <t>0240071640</t>
  </si>
  <si>
    <t>0240072670</t>
  </si>
  <si>
    <t>1004</t>
  </si>
  <si>
    <t>0230070600</t>
  </si>
  <si>
    <t>0240070010</t>
  </si>
  <si>
    <t>0240070130</t>
  </si>
  <si>
    <t>Приобретение товаров, работ и услуг в пользу граждан в целях их социального обеспечения</t>
  </si>
  <si>
    <t>323</t>
  </si>
  <si>
    <t>Субсидии гражданам на приобретение жилья</t>
  </si>
  <si>
    <t>28000L4970</t>
  </si>
  <si>
    <t>322</t>
  </si>
  <si>
    <t>9300074830</t>
  </si>
  <si>
    <t>Бюджетные инвестиции на приобретение объектов недвижимого имущества в государственную (муниципальную) собственность</t>
  </si>
  <si>
    <t>93000R0821</t>
  </si>
  <si>
    <t>412</t>
  </si>
  <si>
    <t>93000А0821</t>
  </si>
  <si>
    <t>1101</t>
  </si>
  <si>
    <t>Иные выплаты учреждений привлекаемым лицам</t>
  </si>
  <si>
    <t>0500024020</t>
  </si>
  <si>
    <t>113</t>
  </si>
  <si>
    <t>0500024030</t>
  </si>
  <si>
    <t>0500024040</t>
  </si>
  <si>
    <t>0500024060</t>
  </si>
  <si>
    <t>1102</t>
  </si>
  <si>
    <t>0500024070</t>
  </si>
  <si>
    <t>05000L2281</t>
  </si>
  <si>
    <t>1202</t>
  </si>
  <si>
    <t>9200001430</t>
  </si>
  <si>
    <t>Обслуживание муниципального долга</t>
  </si>
  <si>
    <t>1301</t>
  </si>
  <si>
    <t>1810000090</t>
  </si>
  <si>
    <t>730</t>
  </si>
  <si>
    <t>Дотации на выравнивание бюджетной обеспеченности</t>
  </si>
  <si>
    <t>1401</t>
  </si>
  <si>
    <t>1820070100</t>
  </si>
  <si>
    <t>511</t>
  </si>
  <si>
    <t>1403</t>
  </si>
  <si>
    <t>1820021700</t>
  </si>
  <si>
    <t>Результат исполнения бюджета (дефицит / профицит)</t>
  </si>
  <si>
    <t>3. Источники финансирования дефицита бюджета</t>
  </si>
  <si>
    <t>Форма 0503117  с.3</t>
  </si>
  <si>
    <t>Код источника финансирования дефицита бюджета по бюджетной классификации</t>
  </si>
  <si>
    <t>Источники финансирования дефицита бюджета - всего</t>
  </si>
  <si>
    <t>в том числе:</t>
  </si>
  <si>
    <t>источники внутреннего финансирования бюджета</t>
  </si>
  <si>
    <t>520</t>
  </si>
  <si>
    <t>из них:</t>
  </si>
  <si>
    <t>Привлечение муниципальными районами кредитов от кредитных организаций в валюте Российской Федерации</t>
  </si>
  <si>
    <t>01020000050000710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</si>
  <si>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</si>
  <si>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</si>
  <si>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</si>
  <si>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01030100050000810</t>
  </si>
  <si>
    <t>источники внешнего финансирования бюджета</t>
  </si>
  <si>
    <t>620</t>
  </si>
  <si>
    <t>Изменение остатков средств</t>
  </si>
  <si>
    <t>700</t>
  </si>
  <si>
    <t>00001000000000000000</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</si>
  <si>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</si>
  <si>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</si>
  <si>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</si>
  <si>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</si>
  <si>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прочих остатков денежных средств бюджетов муниципальных районов</t>
  </si>
  <si>
    <t>710</t>
  </si>
  <si>
    <t>01050201050000510</t>
  </si>
  <si>
    <t>Уменьшение прочих остатков денежных средств бюджетов муниципальных районов</t>
  </si>
  <si>
    <t>720</t>
  </si>
  <si>
    <t>01050201050000610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</si>
</sst>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color rgb="FF000000"/>
      <name val="Arial Cyr"/>
    </font>
    <font>
      <b/>
      <sz val="11"/>
      <color rgb="FF000000"/>
      <name val="Arial Cyr"/>
    </font>
    <font>
      <sz val="8"/>
      <color rgb="FF000000"/>
      <name val="Arial Cyr"/>
    </font>
    <font>
      <b/>
      <sz val="8"/>
      <color rgb="FF000000"/>
      <name val="Arial Cyr"/>
    </font>
  </fonts>
  <fills count="9">
    <fill>
      <patternFill patternType="none"/>
    </fill>
    <fill>
      <patternFill patternType="gray125"/>
    </fill>
    <fill>
      <patternFill patternType="solid">
        <fgColor rgb="FFC0C0C0"/>
      </patternFill>
    </fill>
    <fill>
      <patternFill patternType="solid">
        <fgColor rgb="FF69FFFF"/>
      </patternFill>
    </fill>
    <fill>
      <patternFill patternType="solid">
        <fgColor rgb="FFCCFFCC"/>
      </patternFill>
    </fill>
    <fill>
      <patternFill patternType="solid">
        <fgColor rgb="FFFFFF99"/>
      </patternFill>
    </fill>
    <fill>
      <patternFill patternType="lightGray">
        <bgColor rgb="FFFFFFFF"/>
      </patternFill>
    </fill>
    <fill>
      <patternFill patternType="lightGray">
        <bgColor rgb="FFCCFFCC"/>
      </patternFill>
    </fill>
    <fill>
      <patternFill patternType="solid">
        <fgColor rgb="FFFFFF00"/>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hair">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hair">
        <color rgb="FF000000"/>
      </top>
      <bottom/>
      <diagonal/>
    </border>
    <border>
      <left style="hair">
        <color rgb="FF000000"/>
      </left>
      <right style="hair">
        <color rgb="FF000000"/>
      </right>
      <top style="thin">
        <color rgb="FF000000"/>
      </top>
      <bottom style="thin">
        <color rgb="FF000000"/>
      </bottom>
      <diagonal/>
    </border>
    <border>
      <left/>
      <right style="medium">
        <color rgb="FF000000"/>
      </right>
      <top style="hair">
        <color rgb="FF000000"/>
      </top>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s>
  <cellStyleXfs count="1">
    <xf numFmtId="0" fontId="0" fillId="0" borderId="0"/>
  </cellStyleXfs>
  <cellXfs count="197">
    <xf numFmtId="0" fontId="0" fillId="0" borderId="0" xfId="0"/>
    <xf numFmtId="0" fontId="0" fillId="0" borderId="1" xfId="0" applyBorder="1"/>
    <xf numFmtId="0" fontId="2" fillId="0" borderId="4" xfId="0" applyFont="1" applyBorder="1" applyAlignment="1">
      <alignment horizontal="center"/>
    </xf>
    <xf numFmtId="49" fontId="2" fillId="0" borderId="3" xfId="0" applyNumberFormat="1" applyFont="1" applyBorder="1" applyAlignment="1">
      <alignment horizontal="center"/>
    </xf>
    <xf numFmtId="49" fontId="2" fillId="0" borderId="0" xfId="0" applyNumberFormat="1" applyFont="1"/>
    <xf numFmtId="0" fontId="2" fillId="0" borderId="0" xfId="0" applyFont="1" applyAlignment="1">
      <alignment horizontal="centerContinuous"/>
    </xf>
    <xf numFmtId="0" fontId="2" fillId="0" borderId="0" xfId="0" applyFont="1" applyAlignment="1">
      <alignment horizontal="left"/>
    </xf>
    <xf numFmtId="0" fontId="0" fillId="0" borderId="0" xfId="0" applyAlignment="1">
      <alignment horizontal="left"/>
    </xf>
    <xf numFmtId="49" fontId="0" fillId="0" borderId="0" xfId="0" applyNumberFormat="1"/>
    <xf numFmtId="49" fontId="0" fillId="0" borderId="5" xfId="0" applyNumberFormat="1" applyBorder="1"/>
    <xf numFmtId="49" fontId="2" fillId="0" borderId="6" xfId="0" applyNumberFormat="1" applyFont="1" applyBorder="1" applyAlignment="1">
      <alignment horizontal="center"/>
    </xf>
    <xf numFmtId="49" fontId="2" fillId="0" borderId="7" xfId="0" applyNumberFormat="1" applyFont="1" applyBorder="1" applyAlignment="1">
      <alignment horizontal="center"/>
    </xf>
    <xf numFmtId="0" fontId="2" fillId="0" borderId="0" xfId="0" applyFont="1" applyAlignment="1">
      <alignment horizontal="right"/>
    </xf>
    <xf numFmtId="49" fontId="2" fillId="0" borderId="0" xfId="0" applyNumberFormat="1" applyFont="1" applyAlignment="1">
      <alignment horizontal="center"/>
    </xf>
    <xf numFmtId="0" fontId="2" fillId="0" borderId="5" xfId="0" applyFont="1" applyBorder="1" applyAlignment="1">
      <alignment horizontal="right"/>
    </xf>
    <xf numFmtId="14" fontId="2" fillId="0" borderId="8" xfId="0" applyNumberFormat="1" applyFont="1" applyBorder="1" applyAlignment="1" applyProtection="1">
      <alignment horizontal="center"/>
      <protection locked="0"/>
    </xf>
    <xf numFmtId="0" fontId="2" fillId="0" borderId="9" xfId="0" applyFont="1" applyBorder="1" applyAlignment="1">
      <alignment horizontal="left"/>
    </xf>
    <xf numFmtId="49" fontId="2" fillId="0" borderId="5" xfId="0" applyNumberFormat="1" applyFont="1" applyBorder="1" applyAlignment="1">
      <alignment horizontal="right"/>
    </xf>
    <xf numFmtId="49" fontId="2" fillId="0" borderId="8" xfId="0" applyNumberFormat="1" applyFont="1" applyBorder="1" applyAlignment="1" applyProtection="1">
      <alignment horizontal="center"/>
      <protection locked="0"/>
    </xf>
    <xf numFmtId="49" fontId="2" fillId="0" borderId="0" xfId="0" applyNumberFormat="1" applyFont="1" applyAlignment="1">
      <alignment horizontal="left" wrapText="1"/>
    </xf>
    <xf numFmtId="0" fontId="2" fillId="0" borderId="0" xfId="0" applyFont="1"/>
    <xf numFmtId="49" fontId="2" fillId="0" borderId="9" xfId="0" applyNumberFormat="1" applyFont="1" applyBorder="1"/>
    <xf numFmtId="49" fontId="2" fillId="0" borderId="8" xfId="0" applyNumberFormat="1" applyFont="1" applyBorder="1" applyAlignment="1">
      <alignment horizontal="center"/>
    </xf>
    <xf numFmtId="49" fontId="2" fillId="0" borderId="5" xfId="0" applyNumberFormat="1" applyFont="1" applyBorder="1"/>
    <xf numFmtId="49" fontId="2" fillId="0" borderId="11" xfId="0" applyNumberFormat="1" applyFont="1" applyBorder="1" applyAlignment="1">
      <alignment horizontal="center"/>
    </xf>
    <xf numFmtId="49" fontId="3" fillId="0" borderId="0" xfId="0" applyNumberFormat="1" applyFont="1" applyAlignment="1">
      <alignment horizontal="center"/>
    </xf>
    <xf numFmtId="0" fontId="0" fillId="0" borderId="1" xfId="0" applyBorder="1" applyAlignment="1">
      <alignment horizontal="left"/>
    </xf>
    <xf numFmtId="49" fontId="0" fillId="0" borderId="1" xfId="0" applyNumberFormat="1" applyBorder="1"/>
    <xf numFmtId="49" fontId="2" fillId="0" borderId="0" xfId="0" applyNumberFormat="1" applyFont="1" applyAlignment="1">
      <alignment horizontal="center" vertical="center" wrapText="1"/>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vertical="center"/>
    </xf>
    <xf numFmtId="49" fontId="2" fillId="0" borderId="4"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0" xfId="0" applyNumberFormat="1" applyFont="1" applyAlignment="1">
      <alignment horizontal="center" vertical="center"/>
    </xf>
    <xf numFmtId="0" fontId="2" fillId="2" borderId="21" xfId="0" applyFont="1" applyFill="1" applyBorder="1" applyAlignment="1">
      <alignment horizontal="left" wrapText="1"/>
    </xf>
    <xf numFmtId="49" fontId="2" fillId="2" borderId="22" xfId="0" applyNumberFormat="1" applyFont="1" applyFill="1" applyBorder="1" applyAlignment="1">
      <alignment horizontal="center" wrapText="1"/>
    </xf>
    <xf numFmtId="49" fontId="3" fillId="2" borderId="23" xfId="0" applyNumberFormat="1" applyFont="1" applyFill="1" applyBorder="1" applyAlignment="1">
      <alignment wrapText="1"/>
    </xf>
    <xf numFmtId="4" fontId="3" fillId="3" borderId="23" xfId="0" applyNumberFormat="1" applyFont="1" applyFill="1" applyBorder="1" applyAlignment="1">
      <alignment horizontal="right"/>
    </xf>
    <xf numFmtId="4" fontId="3" fillId="3" borderId="27" xfId="0" applyNumberFormat="1" applyFont="1" applyFill="1" applyBorder="1" applyAlignment="1">
      <alignment horizontal="right"/>
    </xf>
    <xf numFmtId="0" fontId="0" fillId="0" borderId="7" xfId="0" applyBorder="1"/>
    <xf numFmtId="0" fontId="2" fillId="2" borderId="28" xfId="0" applyFont="1" applyFill="1" applyBorder="1" applyAlignment="1">
      <alignment horizontal="left" wrapText="1"/>
    </xf>
    <xf numFmtId="49" fontId="2" fillId="2" borderId="29" xfId="0" applyNumberFormat="1" applyFont="1" applyFill="1" applyBorder="1" applyAlignment="1">
      <alignment horizontal="center" wrapText="1"/>
    </xf>
    <xf numFmtId="49" fontId="2" fillId="2" borderId="14" xfId="0" applyNumberFormat="1" applyFont="1" applyFill="1" applyBorder="1" applyAlignment="1">
      <alignment wrapText="1"/>
    </xf>
    <xf numFmtId="4" fontId="2" fillId="2" borderId="14" xfId="0" applyNumberFormat="1" applyFont="1" applyFill="1" applyBorder="1" applyAlignment="1">
      <alignment horizontal="right"/>
    </xf>
    <xf numFmtId="4" fontId="2" fillId="2" borderId="30" xfId="0" applyNumberFormat="1" applyFont="1" applyFill="1" applyBorder="1" applyAlignment="1">
      <alignment horizontal="right"/>
    </xf>
    <xf numFmtId="0" fontId="2" fillId="0" borderId="28" xfId="0" applyFont="1" applyBorder="1" applyAlignment="1" applyProtection="1">
      <alignment horizontal="left" wrapText="1"/>
      <protection locked="0"/>
    </xf>
    <xf numFmtId="49" fontId="2" fillId="0" borderId="29" xfId="0" applyNumberFormat="1" applyFont="1" applyBorder="1" applyAlignment="1">
      <alignment horizontal="center" wrapText="1"/>
    </xf>
    <xf numFmtId="49" fontId="2" fillId="0" borderId="31" xfId="0" applyNumberFormat="1" applyFont="1" applyBorder="1" applyAlignment="1" applyProtection="1">
      <alignment horizontal="center" wrapText="1"/>
      <protection locked="0"/>
    </xf>
    <xf numFmtId="49" fontId="2" fillId="0" borderId="32" xfId="0" applyNumberFormat="1" applyFont="1" applyBorder="1" applyAlignment="1" applyProtection="1">
      <alignment horizontal="center" wrapText="1"/>
      <protection locked="0"/>
    </xf>
    <xf numFmtId="49" fontId="2" fillId="0" borderId="14" xfId="0" applyNumberFormat="1" applyFont="1" applyBorder="1" applyAlignment="1" applyProtection="1">
      <alignment wrapText="1"/>
      <protection locked="0"/>
    </xf>
    <xf numFmtId="4" fontId="2" fillId="0" borderId="14" xfId="0" applyNumberFormat="1" applyFont="1" applyBorder="1" applyAlignment="1" applyProtection="1">
      <alignment horizontal="right" wrapText="1"/>
      <protection locked="0"/>
    </xf>
    <xf numFmtId="4" fontId="3" fillId="4" borderId="30" xfId="0" applyNumberFormat="1" applyFont="1" applyFill="1" applyBorder="1" applyAlignment="1">
      <alignment horizontal="right" wrapText="1"/>
    </xf>
    <xf numFmtId="49" fontId="2" fillId="4" borderId="7" xfId="0" applyNumberFormat="1" applyFont="1" applyFill="1" applyBorder="1" applyAlignment="1">
      <alignment horizontal="right" wrapText="1"/>
    </xf>
    <xf numFmtId="0" fontId="2" fillId="0" borderId="0" xfId="0" applyFont="1" applyAlignment="1">
      <alignment wrapText="1"/>
    </xf>
    <xf numFmtId="0" fontId="2" fillId="0" borderId="28" xfId="0" applyFont="1" applyBorder="1" applyAlignment="1">
      <alignment horizontal="left" wrapText="1"/>
    </xf>
    <xf numFmtId="49" fontId="2" fillId="0" borderId="33" xfId="0" applyNumberFormat="1" applyFont="1" applyBorder="1" applyAlignment="1">
      <alignment horizontal="center" wrapText="1"/>
    </xf>
    <xf numFmtId="49" fontId="2" fillId="0" borderId="34" xfId="0" applyNumberFormat="1" applyFont="1" applyBorder="1" applyAlignment="1">
      <alignment horizontal="center"/>
    </xf>
    <xf numFmtId="49" fontId="2" fillId="0" borderId="35" xfId="0" applyNumberFormat="1" applyFont="1" applyBorder="1" applyAlignment="1">
      <alignment horizontal="center"/>
    </xf>
    <xf numFmtId="49" fontId="2" fillId="0" borderId="36" xfId="0" applyNumberFormat="1" applyFont="1" applyBorder="1" applyAlignment="1">
      <alignment horizontal="center"/>
    </xf>
    <xf numFmtId="4" fontId="2" fillId="0" borderId="4" xfId="0" applyNumberFormat="1" applyFont="1" applyBorder="1" applyAlignment="1">
      <alignment horizontal="right"/>
    </xf>
    <xf numFmtId="4" fontId="2" fillId="4" borderId="37" xfId="0" applyNumberFormat="1" applyFont="1" applyFill="1" applyBorder="1" applyAlignment="1">
      <alignment horizontal="right"/>
    </xf>
    <xf numFmtId="4" fontId="2" fillId="4" borderId="7" xfId="0" applyNumberFormat="1" applyFont="1" applyFill="1" applyBorder="1" applyAlignment="1">
      <alignment horizontal="right"/>
    </xf>
    <xf numFmtId="0" fontId="2" fillId="0" borderId="38" xfId="0" applyFont="1" applyBorder="1" applyAlignment="1">
      <alignment wrapText="1"/>
    </xf>
    <xf numFmtId="49" fontId="2" fillId="0" borderId="12" xfId="0" applyNumberFormat="1" applyFont="1" applyBorder="1" applyAlignment="1">
      <alignment wrapText="1"/>
    </xf>
    <xf numFmtId="49" fontId="2" fillId="0" borderId="12" xfId="0" applyNumberFormat="1" applyFont="1" applyBorder="1" applyAlignment="1">
      <alignment horizontal="center"/>
    </xf>
    <xf numFmtId="49" fontId="2" fillId="0" borderId="12" xfId="0" applyNumberFormat="1" applyFont="1" applyBorder="1"/>
    <xf numFmtId="0" fontId="3" fillId="0" borderId="0" xfId="0" applyFont="1" applyAlignment="1">
      <alignment horizontal="center"/>
    </xf>
    <xf numFmtId="49" fontId="2" fillId="0" borderId="1" xfId="0" applyNumberFormat="1" applyFont="1" applyBorder="1" applyAlignment="1">
      <alignment horizontal="right"/>
    </xf>
    <xf numFmtId="49" fontId="2" fillId="0" borderId="0" xfId="0" applyNumberFormat="1" applyFont="1" applyAlignment="1">
      <alignment horizontal="right"/>
    </xf>
    <xf numFmtId="49" fontId="2" fillId="0" borderId="39" xfId="0" applyNumberFormat="1" applyFont="1" applyBorder="1" applyAlignment="1" applyProtection="1">
      <alignment horizontal="center" wrapText="1"/>
      <protection locked="0"/>
    </xf>
    <xf numFmtId="49" fontId="2" fillId="0" borderId="14" xfId="0" applyNumberFormat="1" applyFont="1" applyBorder="1" applyAlignment="1" applyProtection="1">
      <alignment horizontal="center" wrapText="1"/>
      <protection locked="0"/>
    </xf>
    <xf numFmtId="49" fontId="2" fillId="4" borderId="7" xfId="0" applyNumberFormat="1" applyFont="1" applyFill="1" applyBorder="1" applyAlignment="1">
      <alignment horizontal="right"/>
    </xf>
    <xf numFmtId="0" fontId="2" fillId="0" borderId="40" xfId="0" applyFont="1" applyBorder="1" applyAlignment="1">
      <alignment horizontal="left" wrapText="1"/>
    </xf>
    <xf numFmtId="0" fontId="2" fillId="0" borderId="33" xfId="0" applyFont="1" applyBorder="1" applyAlignment="1">
      <alignment horizontal="left" wrapText="1"/>
    </xf>
    <xf numFmtId="0" fontId="2" fillId="0" borderId="1" xfId="0" applyFont="1" applyBorder="1" applyAlignment="1">
      <alignment horizontal="left" wrapText="1"/>
    </xf>
    <xf numFmtId="0" fontId="2" fillId="0" borderId="41" xfId="0" applyFont="1" applyBorder="1" applyAlignment="1">
      <alignment horizontal="left" wrapText="1"/>
    </xf>
    <xf numFmtId="49" fontId="2" fillId="0" borderId="41" xfId="0" applyNumberFormat="1" applyFont="1" applyBorder="1" applyAlignment="1">
      <alignment horizontal="center"/>
    </xf>
    <xf numFmtId="4" fontId="2" fillId="0" borderId="41" xfId="0" applyNumberFormat="1" applyFont="1" applyBorder="1" applyAlignment="1">
      <alignment horizontal="center"/>
    </xf>
    <xf numFmtId="4" fontId="2" fillId="0" borderId="0" xfId="0" applyNumberFormat="1" applyFont="1" applyAlignment="1">
      <alignment horizontal="center"/>
    </xf>
    <xf numFmtId="0" fontId="2" fillId="2" borderId="42" xfId="0" applyFont="1" applyFill="1" applyBorder="1" applyAlignment="1">
      <alignment horizontal="left" wrapText="1"/>
    </xf>
    <xf numFmtId="0" fontId="2" fillId="2" borderId="43" xfId="0" applyFont="1" applyFill="1" applyBorder="1" applyAlignment="1">
      <alignment horizontal="center" wrapText="1"/>
    </xf>
    <xf numFmtId="49" fontId="3" fillId="2" borderId="44" xfId="0" applyNumberFormat="1" applyFont="1" applyFill="1" applyBorder="1"/>
    <xf numFmtId="4" fontId="3" fillId="5" borderId="44" xfId="0" applyNumberFormat="1" applyFont="1" applyFill="1" applyBorder="1" applyAlignment="1">
      <alignment horizontal="right"/>
    </xf>
    <xf numFmtId="49" fontId="3" fillId="2" borderId="47" xfId="0" applyNumberFormat="1" applyFont="1" applyFill="1" applyBorder="1" applyAlignment="1">
      <alignment horizontal="center"/>
    </xf>
    <xf numFmtId="0" fontId="2" fillId="0" borderId="9" xfId="0" applyFont="1" applyBorder="1" applyAlignment="1">
      <alignment horizontal="left" wrapText="1"/>
    </xf>
    <xf numFmtId="49" fontId="2" fillId="0" borderId="12" xfId="0" applyNumberFormat="1" applyFont="1" applyBorder="1" applyAlignment="1">
      <alignment horizontal="center" wrapText="1"/>
    </xf>
    <xf numFmtId="49" fontId="0" fillId="0" borderId="1" xfId="0" applyNumberFormat="1" applyBorder="1" applyAlignment="1">
      <alignment horizontal="left"/>
    </xf>
    <xf numFmtId="4" fontId="3" fillId="5" borderId="23" xfId="0" applyNumberFormat="1" applyFont="1" applyFill="1" applyBorder="1" applyAlignment="1">
      <alignment horizontal="right"/>
    </xf>
    <xf numFmtId="4" fontId="3" fillId="5" borderId="27" xfId="0" applyNumberFormat="1" applyFont="1" applyFill="1" applyBorder="1" applyAlignment="1">
      <alignment horizontal="right"/>
    </xf>
    <xf numFmtId="49" fontId="2" fillId="2" borderId="48" xfId="0" applyNumberFormat="1" applyFont="1" applyFill="1" applyBorder="1" applyAlignment="1">
      <alignment horizontal="center" wrapText="1"/>
    </xf>
    <xf numFmtId="49" fontId="2" fillId="2" borderId="16" xfId="0" applyNumberFormat="1" applyFont="1" applyFill="1" applyBorder="1" applyAlignment="1">
      <alignment wrapText="1"/>
    </xf>
    <xf numFmtId="4" fontId="2" fillId="2" borderId="16" xfId="0" applyNumberFormat="1" applyFont="1" applyFill="1" applyBorder="1" applyAlignment="1">
      <alignment horizontal="center"/>
    </xf>
    <xf numFmtId="4" fontId="2" fillId="2" borderId="51" xfId="0" applyNumberFormat="1" applyFont="1" applyFill="1" applyBorder="1" applyAlignment="1">
      <alignment horizontal="center"/>
    </xf>
    <xf numFmtId="49" fontId="2" fillId="2" borderId="52" xfId="0" applyNumberFormat="1" applyFont="1" applyFill="1" applyBorder="1" applyAlignment="1">
      <alignment horizontal="center" wrapText="1"/>
    </xf>
    <xf numFmtId="49" fontId="3" fillId="2" borderId="17" xfId="0" applyNumberFormat="1" applyFont="1" applyFill="1" applyBorder="1"/>
    <xf numFmtId="4" fontId="3" fillId="3" borderId="17" xfId="0" applyNumberFormat="1" applyFont="1" applyFill="1" applyBorder="1" applyAlignment="1">
      <alignment horizontal="right"/>
    </xf>
    <xf numFmtId="4" fontId="3" fillId="3" borderId="55" xfId="0" applyNumberFormat="1" applyFont="1" applyFill="1" applyBorder="1" applyAlignment="1">
      <alignment horizontal="right"/>
    </xf>
    <xf numFmtId="49" fontId="2" fillId="2" borderId="14" xfId="0" applyNumberFormat="1" applyFont="1" applyFill="1" applyBorder="1"/>
    <xf numFmtId="4" fontId="2" fillId="2" borderId="14" xfId="0" applyNumberFormat="1" applyFont="1" applyFill="1" applyBorder="1" applyAlignment="1">
      <alignment horizontal="center"/>
    </xf>
    <xf numFmtId="4" fontId="2" fillId="2" borderId="30" xfId="0" applyNumberFormat="1" applyFont="1" applyFill="1" applyBorder="1" applyAlignment="1">
      <alignment horizontal="center"/>
    </xf>
    <xf numFmtId="49" fontId="2" fillId="0" borderId="56" xfId="0" applyNumberFormat="1" applyFont="1" applyBorder="1" applyAlignment="1" applyProtection="1">
      <alignment horizontal="center" wrapText="1"/>
      <protection locked="0"/>
    </xf>
    <xf numFmtId="4" fontId="2" fillId="4" borderId="7" xfId="0" applyNumberFormat="1" applyFont="1" applyFill="1" applyBorder="1" applyAlignment="1">
      <alignment horizontal="right" wrapText="1"/>
    </xf>
    <xf numFmtId="49" fontId="2" fillId="0" borderId="29" xfId="0" applyNumberFormat="1" applyFont="1" applyBorder="1" applyAlignment="1">
      <alignment horizontal="left" wrapText="1"/>
    </xf>
    <xf numFmtId="49" fontId="2" fillId="0" borderId="14" xfId="0" applyNumberFormat="1" applyFont="1" applyBorder="1" applyAlignment="1">
      <alignment horizontal="center"/>
    </xf>
    <xf numFmtId="4" fontId="2" fillId="0" borderId="14" xfId="0" applyNumberFormat="1" applyFont="1" applyBorder="1" applyAlignment="1">
      <alignment horizontal="center"/>
    </xf>
    <xf numFmtId="4" fontId="2" fillId="4" borderId="30" xfId="0" applyNumberFormat="1" applyFont="1" applyFill="1" applyBorder="1" applyAlignment="1">
      <alignment horizontal="center"/>
    </xf>
    <xf numFmtId="4" fontId="2" fillId="4" borderId="7" xfId="0" applyNumberFormat="1" applyFont="1" applyFill="1" applyBorder="1" applyAlignment="1">
      <alignment horizontal="center"/>
    </xf>
    <xf numFmtId="4" fontId="3" fillId="3" borderId="14" xfId="0" applyNumberFormat="1" applyFont="1" applyFill="1" applyBorder="1" applyAlignment="1">
      <alignment horizontal="right"/>
    </xf>
    <xf numFmtId="4" fontId="3" fillId="3" borderId="30" xfId="0" applyNumberFormat="1" applyFont="1" applyFill="1" applyBorder="1" applyAlignment="1">
      <alignment horizontal="right"/>
    </xf>
    <xf numFmtId="0" fontId="2" fillId="6" borderId="28" xfId="0" applyFont="1" applyFill="1" applyBorder="1" applyAlignment="1" applyProtection="1">
      <alignment horizontal="left" wrapText="1"/>
      <protection locked="0"/>
    </xf>
    <xf numFmtId="49" fontId="2" fillId="6" borderId="29" xfId="0" applyNumberFormat="1" applyFont="1" applyFill="1" applyBorder="1" applyAlignment="1">
      <alignment horizontal="center" wrapText="1"/>
    </xf>
    <xf numFmtId="49" fontId="2" fillId="6" borderId="56" xfId="0" applyNumberFormat="1" applyFont="1" applyFill="1" applyBorder="1" applyAlignment="1" applyProtection="1">
      <alignment horizontal="center" wrapText="1"/>
      <protection locked="0"/>
    </xf>
    <xf numFmtId="49" fontId="2" fillId="6" borderId="14" xfId="0" applyNumberFormat="1" applyFont="1" applyFill="1" applyBorder="1" applyAlignment="1" applyProtection="1">
      <alignment wrapText="1"/>
      <protection locked="0"/>
    </xf>
    <xf numFmtId="4" fontId="2" fillId="6" borderId="14" xfId="0" applyNumberFormat="1" applyFont="1" applyFill="1" applyBorder="1" applyAlignment="1" applyProtection="1">
      <alignment horizontal="right" wrapText="1"/>
      <protection locked="0"/>
    </xf>
    <xf numFmtId="4" fontId="3" fillId="7" borderId="30" xfId="0" applyNumberFormat="1" applyFont="1" applyFill="1" applyBorder="1" applyAlignment="1">
      <alignment horizontal="right" wrapText="1"/>
    </xf>
    <xf numFmtId="4" fontId="2" fillId="7" borderId="7" xfId="0" applyNumberFormat="1" applyFont="1" applyFill="1" applyBorder="1" applyAlignment="1">
      <alignment horizontal="right" wrapText="1"/>
    </xf>
    <xf numFmtId="0" fontId="2" fillId="6" borderId="0" xfId="0" applyFont="1" applyFill="1" applyAlignment="1">
      <alignment wrapText="1"/>
    </xf>
    <xf numFmtId="49" fontId="3" fillId="3" borderId="14" xfId="0" applyNumberFormat="1" applyFont="1" applyFill="1" applyBorder="1"/>
    <xf numFmtId="49" fontId="2" fillId="0" borderId="56" xfId="0" applyNumberFormat="1" applyFont="1" applyBorder="1" applyAlignment="1" applyProtection="1">
      <alignment horizontal="center"/>
      <protection locked="0"/>
    </xf>
    <xf numFmtId="49" fontId="2" fillId="0" borderId="14" xfId="0" applyNumberFormat="1" applyFont="1" applyBorder="1" applyProtection="1">
      <protection locked="0"/>
    </xf>
    <xf numFmtId="4" fontId="2" fillId="0" borderId="14" xfId="0" applyNumberFormat="1" applyFont="1" applyBorder="1" applyAlignment="1" applyProtection="1">
      <alignment horizontal="right"/>
      <protection locked="0"/>
    </xf>
    <xf numFmtId="0" fontId="3" fillId="2" borderId="30" xfId="0" applyFont="1" applyFill="1" applyBorder="1" applyAlignment="1">
      <alignment horizontal="center"/>
    </xf>
    <xf numFmtId="0" fontId="2" fillId="4" borderId="7" xfId="0" applyFont="1" applyFill="1" applyBorder="1"/>
    <xf numFmtId="49" fontId="3" fillId="2" borderId="30" xfId="0" applyNumberFormat="1" applyFont="1" applyFill="1" applyBorder="1" applyAlignment="1">
      <alignment horizontal="center"/>
    </xf>
    <xf numFmtId="49" fontId="2" fillId="4" borderId="7" xfId="0" applyNumberFormat="1" applyFont="1" applyFill="1" applyBorder="1"/>
    <xf numFmtId="49" fontId="2" fillId="0" borderId="4" xfId="0" applyNumberFormat="1" applyFont="1" applyBorder="1" applyAlignment="1">
      <alignment horizontal="center"/>
    </xf>
    <xf numFmtId="49" fontId="2" fillId="0" borderId="37" xfId="0" applyNumberFormat="1" applyFont="1" applyBorder="1" applyAlignment="1">
      <alignment horizontal="center"/>
    </xf>
    <xf numFmtId="0" fontId="2" fillId="8" borderId="0" xfId="0" applyFont="1" applyFill="1"/>
    <xf numFmtId="0" fontId="1" fillId="0" borderId="0" xfId="0" applyFont="1" applyAlignment="1">
      <alignment horizontal="center"/>
    </xf>
    <xf numFmtId="0" fontId="1" fillId="0" borderId="12" xfId="0" applyFont="1" applyBorder="1" applyAlignment="1">
      <alignment horizontal="center"/>
    </xf>
    <xf numFmtId="49" fontId="2" fillId="0" borderId="13" xfId="0" applyNumberFormat="1" applyFont="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49" fontId="2" fillId="0" borderId="14" xfId="0" applyNumberFormat="1" applyFont="1" applyBorder="1" applyAlignment="1">
      <alignment horizontal="center" vertical="center" wrapText="1"/>
    </xf>
    <xf numFmtId="49" fontId="2" fillId="0" borderId="1" xfId="0" applyNumberFormat="1" applyFont="1" applyBorder="1" applyAlignment="1" applyProtection="1">
      <alignment horizontal="center"/>
      <protection locked="0"/>
    </xf>
    <xf numFmtId="49" fontId="2" fillId="0" borderId="1" xfId="0" applyNumberFormat="1" applyFont="1" applyBorder="1" applyAlignment="1" applyProtection="1">
      <alignment horizontal="left" wrapText="1"/>
      <protection locked="0"/>
    </xf>
    <xf numFmtId="49" fontId="2" fillId="0" borderId="10" xfId="0" applyNumberFormat="1" applyFont="1" applyBorder="1" applyAlignment="1" applyProtection="1">
      <alignment horizontal="left"/>
      <protection locked="0"/>
    </xf>
    <xf numFmtId="49" fontId="2" fillId="0" borderId="15"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0" fontId="0" fillId="0" borderId="0" xfId="0"/>
    <xf numFmtId="49" fontId="2" fillId="0" borderId="17" xfId="0" applyNumberFormat="1" applyFont="1" applyBorder="1" applyAlignment="1">
      <alignment horizontal="center" vertical="center" wrapText="1"/>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3" fillId="2" borderId="23" xfId="0" applyNumberFormat="1" applyFont="1" applyFill="1" applyBorder="1" applyAlignment="1">
      <alignment horizontal="center" wrapText="1"/>
    </xf>
    <xf numFmtId="49" fontId="3" fillId="2" borderId="24" xfId="0" applyNumberFormat="1" applyFont="1" applyFill="1" applyBorder="1" applyAlignment="1">
      <alignment horizontal="center" wrapText="1"/>
    </xf>
    <xf numFmtId="49" fontId="3" fillId="2" borderId="25" xfId="0" applyNumberFormat="1" applyFont="1" applyFill="1" applyBorder="1" applyAlignment="1">
      <alignment horizontal="center" wrapText="1"/>
    </xf>
    <xf numFmtId="49" fontId="3" fillId="2" borderId="26" xfId="0" applyNumberFormat="1" applyFont="1" applyFill="1" applyBorder="1" applyAlignment="1">
      <alignment horizontal="center" wrapText="1"/>
    </xf>
    <xf numFmtId="49" fontId="2" fillId="2" borderId="14" xfId="0" applyNumberFormat="1" applyFont="1" applyFill="1" applyBorder="1" applyAlignment="1">
      <alignment horizontal="center" wrapText="1"/>
    </xf>
    <xf numFmtId="49" fontId="2" fillId="2" borderId="15" xfId="0" applyNumberFormat="1" applyFont="1" applyFill="1" applyBorder="1" applyAlignment="1">
      <alignment horizontal="center" wrapText="1"/>
    </xf>
    <xf numFmtId="49" fontId="2" fillId="2" borderId="10" xfId="0" applyNumberFormat="1" applyFont="1" applyFill="1" applyBorder="1" applyAlignment="1">
      <alignment horizontal="center" wrapText="1"/>
    </xf>
    <xf numFmtId="49" fontId="2" fillId="2" borderId="13" xfId="0" applyNumberFormat="1" applyFont="1" applyFill="1" applyBorder="1" applyAlignment="1">
      <alignment horizontal="center" wrapText="1"/>
    </xf>
    <xf numFmtId="49" fontId="3" fillId="2" borderId="44" xfId="0" applyNumberFormat="1" applyFont="1" applyFill="1" applyBorder="1" applyAlignment="1">
      <alignment horizontal="center"/>
    </xf>
    <xf numFmtId="49" fontId="3" fillId="2" borderId="45" xfId="0" applyNumberFormat="1" applyFont="1" applyFill="1" applyBorder="1" applyAlignment="1">
      <alignment horizontal="center"/>
    </xf>
    <xf numFmtId="49" fontId="3" fillId="2" borderId="41" xfId="0" applyNumberFormat="1" applyFont="1" applyFill="1" applyBorder="1" applyAlignment="1">
      <alignment horizontal="center"/>
    </xf>
    <xf numFmtId="49" fontId="3" fillId="2" borderId="46" xfId="0" applyNumberFormat="1" applyFont="1" applyFill="1" applyBorder="1" applyAlignment="1">
      <alignment horizontal="center"/>
    </xf>
    <xf numFmtId="49" fontId="2" fillId="2" borderId="16" xfId="0" applyNumberFormat="1" applyFont="1" applyFill="1" applyBorder="1" applyAlignment="1">
      <alignment horizontal="center" wrapText="1"/>
    </xf>
    <xf numFmtId="49" fontId="2" fillId="2" borderId="49" xfId="0" applyNumberFormat="1" applyFont="1" applyFill="1" applyBorder="1" applyAlignment="1">
      <alignment horizontal="center" wrapText="1"/>
    </xf>
    <xf numFmtId="49" fontId="2" fillId="2" borderId="9" xfId="0" applyNumberFormat="1" applyFont="1" applyFill="1" applyBorder="1" applyAlignment="1">
      <alignment horizontal="center" wrapText="1"/>
    </xf>
    <xf numFmtId="49" fontId="2" fillId="2" borderId="50" xfId="0" applyNumberFormat="1" applyFont="1" applyFill="1" applyBorder="1" applyAlignment="1">
      <alignment horizontal="center" wrapText="1"/>
    </xf>
    <xf numFmtId="49" fontId="3" fillId="2" borderId="17" xfId="0" applyNumberFormat="1" applyFont="1" applyFill="1" applyBorder="1" applyAlignment="1">
      <alignment horizontal="center"/>
    </xf>
    <xf numFmtId="49" fontId="3" fillId="2" borderId="53" xfId="0" applyNumberFormat="1" applyFont="1" applyFill="1" applyBorder="1" applyAlignment="1">
      <alignment horizontal="center"/>
    </xf>
    <xf numFmtId="49" fontId="3" fillId="2" borderId="1" xfId="0" applyNumberFormat="1" applyFont="1" applyFill="1" applyBorder="1" applyAlignment="1">
      <alignment horizontal="center"/>
    </xf>
    <xf numFmtId="49" fontId="3" fillId="2" borderId="54" xfId="0" applyNumberFormat="1" applyFont="1" applyFill="1" applyBorder="1" applyAlignment="1">
      <alignment horizontal="center"/>
    </xf>
    <xf numFmtId="49" fontId="2" fillId="2" borderId="14" xfId="0" applyNumberFormat="1" applyFont="1" applyFill="1" applyBorder="1" applyAlignment="1">
      <alignment horizontal="center"/>
    </xf>
    <xf numFmtId="49" fontId="2" fillId="2" borderId="15" xfId="0" applyNumberFormat="1" applyFont="1" applyFill="1" applyBorder="1" applyAlignment="1">
      <alignment horizontal="center"/>
    </xf>
    <xf numFmtId="49" fontId="2" fillId="2" borderId="10" xfId="0" applyNumberFormat="1" applyFont="1" applyFill="1" applyBorder="1" applyAlignment="1">
      <alignment horizontal="center"/>
    </xf>
    <xf numFmtId="49" fontId="2" fillId="2" borderId="13" xfId="0" applyNumberFormat="1" applyFont="1" applyFill="1" applyBorder="1" applyAlignment="1">
      <alignment horizontal="center"/>
    </xf>
    <xf numFmtId="49" fontId="3" fillId="2" borderId="14" xfId="0" applyNumberFormat="1" applyFont="1" applyFill="1" applyBorder="1" applyAlignment="1">
      <alignment horizontal="center"/>
    </xf>
    <xf numFmtId="49" fontId="3" fillId="2" borderId="15"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13" xfId="0" applyNumberFormat="1" applyFont="1" applyFill="1" applyBorder="1" applyAlignment="1">
      <alignment horizontal="center"/>
    </xf>
    <xf numFmtId="49" fontId="3" fillId="3" borderId="14" xfId="0" applyNumberFormat="1" applyFont="1" applyFill="1" applyBorder="1" applyAlignment="1">
      <alignment horizontal="center"/>
    </xf>
    <xf numFmtId="49" fontId="3" fillId="3" borderId="15" xfId="0" applyNumberFormat="1" applyFont="1" applyFill="1" applyBorder="1" applyAlignment="1">
      <alignment horizontal="center"/>
    </xf>
    <xf numFmtId="49" fontId="3" fillId="3" borderId="10" xfId="0" applyNumberFormat="1" applyFont="1" applyFill="1" applyBorder="1" applyAlignment="1">
      <alignment horizontal="center"/>
    </xf>
    <xf numFmtId="49" fontId="3" fillId="3" borderId="13" xfId="0" applyNumberFormat="1" applyFont="1" applyFill="1" applyBorder="1" applyAlignment="1">
      <alignment horizontal="center"/>
    </xf>
    <xf numFmtId="49" fontId="2" fillId="0" borderId="32" xfId="0" applyNumberFormat="1" applyFont="1" applyBorder="1" applyAlignment="1" applyProtection="1">
      <alignment horizontal="center" wrapText="1"/>
      <protection locked="0"/>
    </xf>
    <xf numFmtId="49" fontId="2" fillId="0" borderId="15" xfId="0" applyNumberFormat="1" applyFont="1" applyBorder="1" applyAlignment="1" applyProtection="1">
      <alignment horizontal="center" wrapText="1"/>
      <protection locked="0"/>
    </xf>
    <xf numFmtId="49" fontId="2" fillId="0" borderId="13" xfId="0" applyNumberFormat="1" applyFont="1" applyBorder="1" applyAlignment="1" applyProtection="1">
      <alignment horizontal="center" wrapText="1"/>
      <protection locked="0"/>
    </xf>
    <xf numFmtId="49" fontId="2" fillId="0" borderId="35" xfId="0" applyNumberFormat="1" applyFont="1" applyBorder="1" applyAlignment="1">
      <alignment horizontal="center"/>
    </xf>
    <xf numFmtId="49" fontId="2" fillId="0" borderId="34" xfId="0" applyNumberFormat="1" applyFont="1" applyBorder="1" applyAlignment="1">
      <alignment horizontal="center"/>
    </xf>
    <xf numFmtId="49" fontId="2" fillId="0" borderId="36" xfId="0" applyNumberFormat="1" applyFont="1" applyBorder="1" applyAlignment="1">
      <alignment horizontal="center"/>
    </xf>
    <xf numFmtId="49" fontId="2" fillId="0" borderId="57" xfId="0" applyNumberFormat="1" applyFont="1" applyBorder="1" applyAlignment="1" applyProtection="1">
      <alignment horizontal="center" wrapText="1"/>
      <protection locked="0"/>
    </xf>
    <xf numFmtId="49" fontId="2" fillId="0" borderId="14" xfId="0" applyNumberFormat="1" applyFont="1" applyBorder="1" applyAlignment="1">
      <alignment horizontal="center"/>
    </xf>
    <xf numFmtId="49" fontId="2" fillId="0" borderId="15" xfId="0" applyNumberFormat="1" applyFont="1" applyBorder="1" applyAlignment="1">
      <alignment horizontal="center"/>
    </xf>
    <xf numFmtId="49" fontId="2" fillId="0" borderId="10" xfId="0" applyNumberFormat="1" applyFont="1" applyBorder="1" applyAlignment="1">
      <alignment horizontal="center"/>
    </xf>
    <xf numFmtId="49" fontId="2" fillId="0" borderId="13" xfId="0" applyNumberFormat="1" applyFont="1" applyBorder="1" applyAlignment="1">
      <alignment horizontal="center"/>
    </xf>
    <xf numFmtId="49" fontId="2" fillId="6" borderId="57" xfId="0" applyNumberFormat="1" applyFont="1" applyFill="1" applyBorder="1" applyAlignment="1" applyProtection="1">
      <alignment horizontal="center" wrapText="1"/>
      <protection locked="0"/>
    </xf>
    <xf numFmtId="49" fontId="2" fillId="6" borderId="15" xfId="0" applyNumberFormat="1" applyFont="1" applyFill="1" applyBorder="1" applyAlignment="1" applyProtection="1">
      <alignment horizontal="center" wrapText="1"/>
      <protection locked="0"/>
    </xf>
    <xf numFmtId="49" fontId="2" fillId="6" borderId="13" xfId="0" applyNumberFormat="1" applyFont="1" applyFill="1" applyBorder="1" applyAlignment="1" applyProtection="1">
      <alignment horizontal="center" wrapText="1"/>
      <protection locked="0"/>
    </xf>
    <xf numFmtId="49" fontId="2" fillId="0" borderId="57" xfId="0" applyNumberFormat="1" applyFont="1" applyBorder="1" applyAlignment="1" applyProtection="1">
      <alignment horizontal="center"/>
      <protection locked="0"/>
    </xf>
    <xf numFmtId="49" fontId="2" fillId="0" borderId="15" xfId="0" applyNumberFormat="1" applyFont="1" applyBorder="1" applyAlignment="1" applyProtection="1">
      <alignment horizontal="center"/>
      <protection locked="0"/>
    </xf>
    <xf numFmtId="49" fontId="2" fillId="0" borderId="13" xfId="0" applyNumberFormat="1" applyFont="1" applyBorder="1" applyAlignment="1" applyProtection="1">
      <alignment horizontal="center"/>
      <protection locked="0"/>
    </xf>
    <xf numFmtId="0" fontId="2" fillId="0" borderId="0" xfId="0" applyFont="1" applyAlignment="1">
      <alignment horizontal="lef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475"/>
  <sheetViews>
    <sheetView tabSelected="1" workbookViewId="0">
      <selection activeCell="B2" sqref="B2:J2"/>
    </sheetView>
  </sheetViews>
  <sheetFormatPr defaultRowHeight="15" x14ac:dyDescent="0.2"/>
  <cols>
    <col min="1" max="1" width="0.85546875" customWidth="1"/>
    <col min="2" max="2" width="44.7109375" customWidth="1"/>
    <col min="3" max="4" width="5.7109375" customWidth="1"/>
    <col min="5" max="5" width="6.7109375" customWidth="1"/>
    <col min="6" max="6" width="11.7109375" customWidth="1"/>
    <col min="7" max="7" width="5.7109375" customWidth="1"/>
    <col min="8" max="8" width="4.7109375" hidden="1" customWidth="1"/>
    <col min="9" max="11" width="19.7109375" customWidth="1"/>
    <col min="12" max="12" width="24.28515625" hidden="1" customWidth="1"/>
    <col min="13" max="13" width="51.140625" hidden="1" customWidth="1"/>
    <col min="14" max="14" width="56.7109375" hidden="1" customWidth="1"/>
    <col min="15" max="21" width="0" hidden="1" customWidth="1"/>
  </cols>
  <sheetData>
    <row r="1" spans="2:14" ht="5.0999999999999996" customHeight="1" x14ac:dyDescent="0.2">
      <c r="K1" s="1"/>
    </row>
    <row r="2" spans="2:14" ht="15.75" customHeight="1" x14ac:dyDescent="0.25">
      <c r="B2" s="132" t="s">
        <v>0</v>
      </c>
      <c r="C2" s="133"/>
      <c r="D2" s="129"/>
      <c r="E2" s="129"/>
      <c r="F2" s="129"/>
      <c r="G2" s="129"/>
      <c r="H2" s="129"/>
      <c r="I2" s="129"/>
      <c r="J2" s="132"/>
      <c r="K2" s="2" t="s">
        <v>1</v>
      </c>
      <c r="L2" s="3" t="s">
        <v>2</v>
      </c>
      <c r="M2" s="4"/>
    </row>
    <row r="3" spans="2:14" ht="15" customHeight="1" x14ac:dyDescent="0.2">
      <c r="B3" s="5"/>
      <c r="C3" s="6"/>
      <c r="D3" s="7"/>
      <c r="E3" s="7"/>
      <c r="F3" s="7"/>
      <c r="G3" s="7"/>
      <c r="H3" s="7"/>
      <c r="I3" s="8"/>
      <c r="J3" s="9"/>
      <c r="K3" s="10" t="s">
        <v>3</v>
      </c>
      <c r="L3" s="11" t="s">
        <v>4</v>
      </c>
      <c r="M3" s="4"/>
    </row>
    <row r="4" spans="2:14" ht="15" customHeight="1" x14ac:dyDescent="0.2">
      <c r="B4" s="12" t="s">
        <v>5</v>
      </c>
      <c r="C4" s="135" t="s">
        <v>6</v>
      </c>
      <c r="D4" s="135"/>
      <c r="E4" s="135"/>
      <c r="F4" s="13"/>
      <c r="G4" s="13"/>
      <c r="H4" s="196"/>
      <c r="I4" s="196"/>
      <c r="J4" s="14" t="s">
        <v>7</v>
      </c>
      <c r="K4" s="15">
        <v>45717</v>
      </c>
      <c r="L4" s="11" t="s">
        <v>8</v>
      </c>
      <c r="M4" s="4"/>
    </row>
    <row r="5" spans="2:14" ht="15" customHeight="1" x14ac:dyDescent="0.2">
      <c r="B5" s="6"/>
      <c r="C5" s="16"/>
      <c r="D5" s="16"/>
      <c r="E5" s="16"/>
      <c r="F5" s="6"/>
      <c r="G5" s="6"/>
      <c r="H5" s="6"/>
      <c r="I5" s="4"/>
      <c r="J5" s="17" t="s">
        <v>9</v>
      </c>
      <c r="K5" s="18" t="s">
        <v>10</v>
      </c>
      <c r="L5" s="11" t="s">
        <v>11</v>
      </c>
      <c r="M5" s="4"/>
    </row>
    <row r="6" spans="2:14" ht="21.4" customHeight="1" x14ac:dyDescent="0.2">
      <c r="B6" s="6" t="s">
        <v>12</v>
      </c>
      <c r="C6" s="136" t="s">
        <v>13</v>
      </c>
      <c r="D6" s="136"/>
      <c r="E6" s="136"/>
      <c r="F6" s="136"/>
      <c r="G6" s="136"/>
      <c r="H6" s="136"/>
      <c r="I6" s="136"/>
      <c r="J6" s="17" t="s">
        <v>14</v>
      </c>
      <c r="K6" s="18" t="s">
        <v>2</v>
      </c>
      <c r="L6" s="11"/>
      <c r="M6" s="4"/>
      <c r="N6" s="19" t="s">
        <v>13</v>
      </c>
    </row>
    <row r="7" spans="2:14" ht="15" customHeight="1" x14ac:dyDescent="0.2">
      <c r="B7" s="6" t="s">
        <v>15</v>
      </c>
      <c r="C7" s="137" t="s">
        <v>16</v>
      </c>
      <c r="D7" s="137"/>
      <c r="E7" s="137"/>
      <c r="F7" s="137"/>
      <c r="G7" s="137"/>
      <c r="H7" s="137"/>
      <c r="I7" s="137"/>
      <c r="J7" s="17" t="s">
        <v>17</v>
      </c>
      <c r="K7" s="18" t="s">
        <v>18</v>
      </c>
      <c r="L7" s="11" t="s">
        <v>4</v>
      </c>
      <c r="M7" s="4"/>
      <c r="N7" s="19" t="s">
        <v>16</v>
      </c>
    </row>
    <row r="8" spans="2:14" ht="15" customHeight="1" x14ac:dyDescent="0.2">
      <c r="B8" s="20" t="s">
        <v>19</v>
      </c>
      <c r="C8" s="16"/>
      <c r="D8" s="16"/>
      <c r="E8" s="16"/>
      <c r="F8" s="16"/>
      <c r="G8" s="16"/>
      <c r="H8" s="16"/>
      <c r="I8" s="21"/>
      <c r="J8" s="17"/>
      <c r="K8" s="22"/>
      <c r="L8" s="11"/>
    </row>
    <row r="9" spans="2:14" ht="13.5" customHeight="1" x14ac:dyDescent="0.2">
      <c r="B9" s="6" t="s">
        <v>20</v>
      </c>
      <c r="C9" s="6"/>
      <c r="D9" s="6"/>
      <c r="E9" s="6"/>
      <c r="F9" s="6"/>
      <c r="G9" s="6"/>
      <c r="H9" s="6"/>
      <c r="I9" s="4"/>
      <c r="J9" s="23"/>
      <c r="K9" s="24" t="s">
        <v>21</v>
      </c>
      <c r="L9" s="11" t="s">
        <v>22</v>
      </c>
    </row>
    <row r="10" spans="2:14" ht="15" customHeight="1" x14ac:dyDescent="0.25">
      <c r="B10" s="129" t="s">
        <v>23</v>
      </c>
      <c r="C10" s="129"/>
      <c r="D10" s="129"/>
      <c r="E10" s="129"/>
      <c r="F10" s="129"/>
      <c r="G10" s="129"/>
      <c r="H10" s="129"/>
      <c r="I10" s="129"/>
      <c r="J10" s="129"/>
      <c r="K10" s="130"/>
      <c r="L10" s="25" t="s">
        <v>24</v>
      </c>
    </row>
    <row r="11" spans="2:14" ht="15" customHeight="1" x14ac:dyDescent="0.2">
      <c r="B11" s="26"/>
      <c r="C11" s="26"/>
      <c r="D11" s="1"/>
      <c r="E11" s="1"/>
      <c r="F11" s="1"/>
      <c r="G11" s="1"/>
      <c r="H11" s="1"/>
      <c r="I11" s="27"/>
      <c r="J11" s="27"/>
      <c r="K11" s="1"/>
      <c r="L11" s="4"/>
    </row>
    <row r="12" spans="2:14" ht="12.75" customHeight="1" x14ac:dyDescent="0.2">
      <c r="B12" s="131" t="s">
        <v>25</v>
      </c>
      <c r="C12" s="134" t="s">
        <v>26</v>
      </c>
      <c r="D12" s="134" t="s">
        <v>27</v>
      </c>
      <c r="E12" s="138"/>
      <c r="F12" s="139"/>
      <c r="G12" s="131"/>
      <c r="H12" s="134"/>
      <c r="I12" s="134" t="s">
        <v>28</v>
      </c>
      <c r="J12" s="134" t="s">
        <v>29</v>
      </c>
      <c r="K12" s="138" t="s">
        <v>30</v>
      </c>
      <c r="L12" s="28"/>
    </row>
    <row r="13" spans="2:14" ht="15" customHeight="1" x14ac:dyDescent="0.2">
      <c r="B13" s="131"/>
      <c r="C13" s="134"/>
      <c r="D13" s="140"/>
      <c r="E13" s="141"/>
      <c r="F13" s="141"/>
      <c r="G13" s="141"/>
      <c r="H13" s="140"/>
      <c r="I13" s="134"/>
      <c r="J13" s="134"/>
      <c r="K13" s="138"/>
      <c r="L13" s="28"/>
    </row>
    <row r="14" spans="2:14" ht="15" customHeight="1" x14ac:dyDescent="0.2">
      <c r="B14" s="131"/>
      <c r="C14" s="134"/>
      <c r="D14" s="142"/>
      <c r="E14" s="141"/>
      <c r="F14" s="141"/>
      <c r="G14" s="141"/>
      <c r="H14" s="142"/>
      <c r="I14" s="134"/>
      <c r="J14" s="134"/>
      <c r="K14" s="138"/>
      <c r="L14" s="28"/>
    </row>
    <row r="15" spans="2:14" ht="13.5" customHeight="1" x14ac:dyDescent="0.2">
      <c r="B15" s="29">
        <v>1</v>
      </c>
      <c r="C15" s="30">
        <v>2</v>
      </c>
      <c r="D15" s="143">
        <v>3</v>
      </c>
      <c r="E15" s="144"/>
      <c r="F15" s="145"/>
      <c r="G15" s="146"/>
      <c r="H15" s="31"/>
      <c r="I15" s="32" t="s">
        <v>31</v>
      </c>
      <c r="J15" s="32" t="s">
        <v>32</v>
      </c>
      <c r="K15" s="33" t="s">
        <v>33</v>
      </c>
      <c r="L15" s="34"/>
    </row>
    <row r="16" spans="2:14" ht="15" customHeight="1" x14ac:dyDescent="0.2">
      <c r="B16" s="35" t="s">
        <v>34</v>
      </c>
      <c r="C16" s="36" t="s">
        <v>35</v>
      </c>
      <c r="D16" s="147" t="s">
        <v>36</v>
      </c>
      <c r="E16" s="148"/>
      <c r="F16" s="149"/>
      <c r="G16" s="150"/>
      <c r="H16" s="37"/>
      <c r="I16" s="38">
        <v>2065891477.02</v>
      </c>
      <c r="J16" s="38">
        <v>338952902.72000003</v>
      </c>
      <c r="K16" s="39">
        <v>1726074288.4100001</v>
      </c>
      <c r="L16" s="40"/>
    </row>
    <row r="17" spans="2:21" ht="15" customHeight="1" x14ac:dyDescent="0.2">
      <c r="B17" s="41" t="s">
        <v>37</v>
      </c>
      <c r="C17" s="42"/>
      <c r="D17" s="151"/>
      <c r="E17" s="152"/>
      <c r="F17" s="153"/>
      <c r="G17" s="154"/>
      <c r="H17" s="43"/>
      <c r="I17" s="44"/>
      <c r="J17" s="44"/>
      <c r="K17" s="45"/>
      <c r="L17" s="40"/>
    </row>
    <row r="18" spans="2:21" ht="163.35" customHeight="1" x14ac:dyDescent="0.2">
      <c r="B18" s="46" t="s">
        <v>38</v>
      </c>
      <c r="C18" s="47" t="s">
        <v>35</v>
      </c>
      <c r="D18" s="48" t="s">
        <v>39</v>
      </c>
      <c r="E18" s="179" t="s">
        <v>40</v>
      </c>
      <c r="F18" s="180"/>
      <c r="G18" s="181"/>
      <c r="H18" s="50"/>
      <c r="I18" s="51">
        <v>279649400</v>
      </c>
      <c r="J18" s="51">
        <v>42968607.899999999</v>
      </c>
      <c r="K18" s="52">
        <f t="shared" ref="K18:K49" si="0">IF(IF(I18="",0,I18)=0,0,(IF(I18&gt;0,IF(J18&gt;I18,0,I18-J18),IF(J18&gt;I18,I18-J18,0))))</f>
        <v>236680792.09999999</v>
      </c>
      <c r="L18" s="53"/>
      <c r="M18" s="54" t="str">
        <f t="shared" ref="M18:M49" si="1">IF(D18="","000",D18)&amp;IF(E18="","00000000000000000",E18)</f>
        <v>00010102010010000110</v>
      </c>
      <c r="N18" s="54"/>
      <c r="O18" s="54"/>
      <c r="P18" s="54"/>
      <c r="Q18" s="54"/>
      <c r="R18" s="54"/>
      <c r="S18" s="54"/>
      <c r="T18" s="54"/>
      <c r="U18" s="54"/>
    </row>
    <row r="19" spans="2:21" ht="122.85" customHeight="1" x14ac:dyDescent="0.2">
      <c r="B19" s="46" t="s">
        <v>41</v>
      </c>
      <c r="C19" s="47" t="s">
        <v>35</v>
      </c>
      <c r="D19" s="48" t="s">
        <v>39</v>
      </c>
      <c r="E19" s="179" t="s">
        <v>42</v>
      </c>
      <c r="F19" s="180"/>
      <c r="G19" s="181"/>
      <c r="H19" s="50"/>
      <c r="I19" s="51">
        <v>0</v>
      </c>
      <c r="J19" s="51">
        <v>63987.040000000001</v>
      </c>
      <c r="K19" s="52">
        <f t="shared" si="0"/>
        <v>0</v>
      </c>
      <c r="L19" s="53"/>
      <c r="M19" s="54" t="str">
        <f t="shared" si="1"/>
        <v>00010102020010000110</v>
      </c>
      <c r="N19" s="54"/>
      <c r="O19" s="54"/>
      <c r="P19" s="54"/>
      <c r="Q19" s="54"/>
      <c r="R19" s="54"/>
      <c r="S19" s="54"/>
      <c r="T19" s="54"/>
      <c r="U19" s="54"/>
    </row>
    <row r="20" spans="2:21" ht="112.7" customHeight="1" x14ac:dyDescent="0.2">
      <c r="B20" s="46" t="s">
        <v>43</v>
      </c>
      <c r="C20" s="47" t="s">
        <v>35</v>
      </c>
      <c r="D20" s="48" t="s">
        <v>39</v>
      </c>
      <c r="E20" s="179" t="s">
        <v>44</v>
      </c>
      <c r="F20" s="180"/>
      <c r="G20" s="181"/>
      <c r="H20" s="50"/>
      <c r="I20" s="51">
        <v>535700</v>
      </c>
      <c r="J20" s="51">
        <v>0</v>
      </c>
      <c r="K20" s="52">
        <f t="shared" si="0"/>
        <v>535700</v>
      </c>
      <c r="L20" s="53"/>
      <c r="M20" s="54" t="str">
        <f t="shared" si="1"/>
        <v>00010102021010000110</v>
      </c>
      <c r="N20" s="54"/>
      <c r="O20" s="54"/>
      <c r="P20" s="54"/>
      <c r="Q20" s="54"/>
      <c r="R20" s="54"/>
      <c r="S20" s="54"/>
      <c r="T20" s="54"/>
      <c r="U20" s="54"/>
    </row>
    <row r="21" spans="2:21" ht="112.7" customHeight="1" x14ac:dyDescent="0.2">
      <c r="B21" s="46" t="s">
        <v>45</v>
      </c>
      <c r="C21" s="47" t="s">
        <v>35</v>
      </c>
      <c r="D21" s="48" t="s">
        <v>39</v>
      </c>
      <c r="E21" s="179" t="s">
        <v>46</v>
      </c>
      <c r="F21" s="180"/>
      <c r="G21" s="181"/>
      <c r="H21" s="50"/>
      <c r="I21" s="51">
        <v>1400300</v>
      </c>
      <c r="J21" s="51">
        <v>0</v>
      </c>
      <c r="K21" s="52">
        <f t="shared" si="0"/>
        <v>1400300</v>
      </c>
      <c r="L21" s="53"/>
      <c r="M21" s="54" t="str">
        <f t="shared" si="1"/>
        <v>00010102022010000110</v>
      </c>
      <c r="N21" s="54"/>
      <c r="O21" s="54"/>
      <c r="P21" s="54"/>
      <c r="Q21" s="54"/>
      <c r="R21" s="54"/>
      <c r="S21" s="54"/>
      <c r="T21" s="54"/>
      <c r="U21" s="54"/>
    </row>
    <row r="22" spans="2:21" ht="112.7" customHeight="1" x14ac:dyDescent="0.2">
      <c r="B22" s="46" t="s">
        <v>47</v>
      </c>
      <c r="C22" s="47" t="s">
        <v>35</v>
      </c>
      <c r="D22" s="48" t="s">
        <v>39</v>
      </c>
      <c r="E22" s="179" t="s">
        <v>48</v>
      </c>
      <c r="F22" s="180"/>
      <c r="G22" s="181"/>
      <c r="H22" s="50"/>
      <c r="I22" s="51">
        <v>0</v>
      </c>
      <c r="J22" s="51">
        <v>362936.48</v>
      </c>
      <c r="K22" s="52">
        <f t="shared" si="0"/>
        <v>0</v>
      </c>
      <c r="L22" s="53"/>
      <c r="M22" s="54" t="str">
        <f t="shared" si="1"/>
        <v>00010102030010000110</v>
      </c>
      <c r="N22" s="54"/>
      <c r="O22" s="54"/>
      <c r="P22" s="54"/>
      <c r="Q22" s="54"/>
      <c r="R22" s="54"/>
      <c r="S22" s="54"/>
      <c r="T22" s="54"/>
      <c r="U22" s="54"/>
    </row>
    <row r="23" spans="2:21" ht="62.1" customHeight="1" x14ac:dyDescent="0.2">
      <c r="B23" s="46" t="s">
        <v>49</v>
      </c>
      <c r="C23" s="47" t="s">
        <v>35</v>
      </c>
      <c r="D23" s="48" t="s">
        <v>39</v>
      </c>
      <c r="E23" s="179" t="s">
        <v>50</v>
      </c>
      <c r="F23" s="180"/>
      <c r="G23" s="181"/>
      <c r="H23" s="50"/>
      <c r="I23" s="51">
        <v>1619300</v>
      </c>
      <c r="J23" s="51">
        <v>83700</v>
      </c>
      <c r="K23" s="52">
        <f t="shared" si="0"/>
        <v>1535600</v>
      </c>
      <c r="L23" s="53"/>
      <c r="M23" s="54" t="str">
        <f t="shared" si="1"/>
        <v>00010102040010000110</v>
      </c>
      <c r="N23" s="54"/>
      <c r="O23" s="54"/>
      <c r="P23" s="54"/>
      <c r="Q23" s="54"/>
      <c r="R23" s="54"/>
      <c r="S23" s="54"/>
      <c r="T23" s="54"/>
      <c r="U23" s="54"/>
    </row>
    <row r="24" spans="2:21" ht="355.9" customHeight="1" x14ac:dyDescent="0.2">
      <c r="B24" s="46" t="s">
        <v>51</v>
      </c>
      <c r="C24" s="47" t="s">
        <v>35</v>
      </c>
      <c r="D24" s="48" t="s">
        <v>39</v>
      </c>
      <c r="E24" s="179" t="s">
        <v>52</v>
      </c>
      <c r="F24" s="180"/>
      <c r="G24" s="181"/>
      <c r="H24" s="50"/>
      <c r="I24" s="51">
        <v>44600900</v>
      </c>
      <c r="J24" s="51">
        <v>723538.18</v>
      </c>
      <c r="K24" s="52">
        <f t="shared" si="0"/>
        <v>43877361.82</v>
      </c>
      <c r="L24" s="53"/>
      <c r="M24" s="54" t="str">
        <f t="shared" si="1"/>
        <v>00010102080010000110</v>
      </c>
      <c r="N24" s="54"/>
      <c r="O24" s="54"/>
      <c r="P24" s="54"/>
      <c r="Q24" s="54"/>
      <c r="R24" s="54"/>
      <c r="S24" s="54"/>
      <c r="T24" s="54"/>
      <c r="U24" s="54"/>
    </row>
    <row r="25" spans="2:21" ht="82.35" customHeight="1" x14ac:dyDescent="0.2">
      <c r="B25" s="46" t="s">
        <v>53</v>
      </c>
      <c r="C25" s="47" t="s">
        <v>35</v>
      </c>
      <c r="D25" s="48" t="s">
        <v>39</v>
      </c>
      <c r="E25" s="179" t="s">
        <v>54</v>
      </c>
      <c r="F25" s="180"/>
      <c r="G25" s="181"/>
      <c r="H25" s="50"/>
      <c r="I25" s="51">
        <v>0</v>
      </c>
      <c r="J25" s="51">
        <v>-722460</v>
      </c>
      <c r="K25" s="52">
        <f t="shared" si="0"/>
        <v>0</v>
      </c>
      <c r="L25" s="53"/>
      <c r="M25" s="54" t="str">
        <f t="shared" si="1"/>
        <v>00010102130010000110</v>
      </c>
      <c r="N25" s="54"/>
      <c r="O25" s="54"/>
      <c r="P25" s="54"/>
      <c r="Q25" s="54"/>
      <c r="R25" s="54"/>
      <c r="S25" s="54"/>
      <c r="T25" s="54"/>
      <c r="U25" s="54"/>
    </row>
    <row r="26" spans="2:21" ht="82.35" customHeight="1" x14ac:dyDescent="0.2">
      <c r="B26" s="46" t="s">
        <v>55</v>
      </c>
      <c r="C26" s="47" t="s">
        <v>35</v>
      </c>
      <c r="D26" s="48" t="s">
        <v>39</v>
      </c>
      <c r="E26" s="179" t="s">
        <v>56</v>
      </c>
      <c r="F26" s="180"/>
      <c r="G26" s="181"/>
      <c r="H26" s="50"/>
      <c r="I26" s="51">
        <v>4676900</v>
      </c>
      <c r="J26" s="51">
        <v>5597743.71</v>
      </c>
      <c r="K26" s="52">
        <f t="shared" si="0"/>
        <v>0</v>
      </c>
      <c r="L26" s="53"/>
      <c r="M26" s="54" t="str">
        <f t="shared" si="1"/>
        <v>00010102140010000110</v>
      </c>
      <c r="N26" s="54"/>
      <c r="O26" s="54"/>
      <c r="P26" s="54"/>
      <c r="Q26" s="54"/>
      <c r="R26" s="54"/>
      <c r="S26" s="54"/>
      <c r="T26" s="54"/>
      <c r="U26" s="54"/>
    </row>
    <row r="27" spans="2:21" ht="224.1" customHeight="1" x14ac:dyDescent="0.2">
      <c r="B27" s="46" t="s">
        <v>57</v>
      </c>
      <c r="C27" s="47" t="s">
        <v>35</v>
      </c>
      <c r="D27" s="48" t="s">
        <v>39</v>
      </c>
      <c r="E27" s="179" t="s">
        <v>58</v>
      </c>
      <c r="F27" s="180"/>
      <c r="G27" s="181"/>
      <c r="H27" s="50"/>
      <c r="I27" s="51">
        <v>37326000</v>
      </c>
      <c r="J27" s="51">
        <v>5042.88</v>
      </c>
      <c r="K27" s="52">
        <f t="shared" si="0"/>
        <v>37320957.119999997</v>
      </c>
      <c r="L27" s="53"/>
      <c r="M27" s="54" t="str">
        <f t="shared" si="1"/>
        <v>00010102150010000110</v>
      </c>
      <c r="N27" s="54"/>
      <c r="O27" s="54"/>
      <c r="P27" s="54"/>
      <c r="Q27" s="54"/>
      <c r="R27" s="54"/>
      <c r="S27" s="54"/>
      <c r="T27" s="54"/>
      <c r="U27" s="54"/>
    </row>
    <row r="28" spans="2:21" ht="224.1" customHeight="1" x14ac:dyDescent="0.2">
      <c r="B28" s="46" t="s">
        <v>59</v>
      </c>
      <c r="C28" s="47" t="s">
        <v>35</v>
      </c>
      <c r="D28" s="48" t="s">
        <v>39</v>
      </c>
      <c r="E28" s="179" t="s">
        <v>60</v>
      </c>
      <c r="F28" s="180"/>
      <c r="G28" s="181"/>
      <c r="H28" s="50"/>
      <c r="I28" s="51">
        <v>1315400</v>
      </c>
      <c r="J28" s="51">
        <v>0</v>
      </c>
      <c r="K28" s="52">
        <f t="shared" si="0"/>
        <v>1315400</v>
      </c>
      <c r="L28" s="53"/>
      <c r="M28" s="54" t="str">
        <f t="shared" si="1"/>
        <v>00010102160010000110</v>
      </c>
      <c r="N28" s="54"/>
      <c r="O28" s="54"/>
      <c r="P28" s="54"/>
      <c r="Q28" s="54"/>
      <c r="R28" s="54"/>
      <c r="S28" s="54"/>
      <c r="T28" s="54"/>
      <c r="U28" s="54"/>
    </row>
    <row r="29" spans="2:21" ht="41.65" customHeight="1" x14ac:dyDescent="0.2">
      <c r="B29" s="46" t="s">
        <v>61</v>
      </c>
      <c r="C29" s="47" t="s">
        <v>35</v>
      </c>
      <c r="D29" s="48" t="s">
        <v>39</v>
      </c>
      <c r="E29" s="179" t="s">
        <v>62</v>
      </c>
      <c r="F29" s="180"/>
      <c r="G29" s="181"/>
      <c r="H29" s="50"/>
      <c r="I29" s="51">
        <v>0</v>
      </c>
      <c r="J29" s="51">
        <v>4.05</v>
      </c>
      <c r="K29" s="52">
        <f t="shared" si="0"/>
        <v>0</v>
      </c>
      <c r="L29" s="53"/>
      <c r="M29" s="54" t="str">
        <f t="shared" si="1"/>
        <v>00010102210010000110</v>
      </c>
      <c r="N29" s="54"/>
      <c r="O29" s="54"/>
      <c r="P29" s="54"/>
      <c r="Q29" s="54"/>
      <c r="R29" s="54"/>
      <c r="S29" s="54"/>
      <c r="T29" s="54"/>
      <c r="U29" s="54"/>
    </row>
    <row r="30" spans="2:21" ht="92.45" customHeight="1" x14ac:dyDescent="0.2">
      <c r="B30" s="46" t="s">
        <v>63</v>
      </c>
      <c r="C30" s="47" t="s">
        <v>35</v>
      </c>
      <c r="D30" s="48" t="s">
        <v>39</v>
      </c>
      <c r="E30" s="179" t="s">
        <v>64</v>
      </c>
      <c r="F30" s="180"/>
      <c r="G30" s="181"/>
      <c r="H30" s="50"/>
      <c r="I30" s="51">
        <v>5620800</v>
      </c>
      <c r="J30" s="51">
        <v>539442.9</v>
      </c>
      <c r="K30" s="52">
        <f t="shared" si="0"/>
        <v>5081357.0999999996</v>
      </c>
      <c r="L30" s="53"/>
      <c r="M30" s="54" t="str">
        <f t="shared" si="1"/>
        <v>00010302231010000110</v>
      </c>
      <c r="N30" s="54"/>
      <c r="O30" s="54"/>
      <c r="P30" s="54"/>
      <c r="Q30" s="54"/>
      <c r="R30" s="54"/>
      <c r="S30" s="54"/>
      <c r="T30" s="54"/>
      <c r="U30" s="54"/>
    </row>
    <row r="31" spans="2:21" ht="102.6" customHeight="1" x14ac:dyDescent="0.2">
      <c r="B31" s="46" t="s">
        <v>65</v>
      </c>
      <c r="C31" s="47" t="s">
        <v>35</v>
      </c>
      <c r="D31" s="48" t="s">
        <v>39</v>
      </c>
      <c r="E31" s="179" t="s">
        <v>66</v>
      </c>
      <c r="F31" s="180"/>
      <c r="G31" s="181"/>
      <c r="H31" s="50"/>
      <c r="I31" s="51">
        <v>25300</v>
      </c>
      <c r="J31" s="51">
        <v>3305.04</v>
      </c>
      <c r="K31" s="52">
        <f t="shared" si="0"/>
        <v>21994.959999999999</v>
      </c>
      <c r="L31" s="53"/>
      <c r="M31" s="54" t="str">
        <f t="shared" si="1"/>
        <v>00010302241010000110</v>
      </c>
      <c r="N31" s="54"/>
      <c r="O31" s="54"/>
      <c r="P31" s="54"/>
      <c r="Q31" s="54"/>
      <c r="R31" s="54"/>
      <c r="S31" s="54"/>
      <c r="T31" s="54"/>
      <c r="U31" s="54"/>
    </row>
    <row r="32" spans="2:21" ht="92.45" customHeight="1" x14ac:dyDescent="0.2">
      <c r="B32" s="46" t="s">
        <v>67</v>
      </c>
      <c r="C32" s="47" t="s">
        <v>35</v>
      </c>
      <c r="D32" s="48" t="s">
        <v>39</v>
      </c>
      <c r="E32" s="179" t="s">
        <v>68</v>
      </c>
      <c r="F32" s="180"/>
      <c r="G32" s="181"/>
      <c r="H32" s="50"/>
      <c r="I32" s="51">
        <v>5676500</v>
      </c>
      <c r="J32" s="51">
        <v>609286.35</v>
      </c>
      <c r="K32" s="52">
        <f t="shared" si="0"/>
        <v>5067213.6500000004</v>
      </c>
      <c r="L32" s="53"/>
      <c r="M32" s="54" t="str">
        <f t="shared" si="1"/>
        <v>00010302251010000110</v>
      </c>
      <c r="N32" s="54"/>
      <c r="O32" s="54"/>
      <c r="P32" s="54"/>
      <c r="Q32" s="54"/>
      <c r="R32" s="54"/>
      <c r="S32" s="54"/>
      <c r="T32" s="54"/>
      <c r="U32" s="54"/>
    </row>
    <row r="33" spans="2:21" ht="92.45" customHeight="1" x14ac:dyDescent="0.2">
      <c r="B33" s="46" t="s">
        <v>69</v>
      </c>
      <c r="C33" s="47" t="s">
        <v>35</v>
      </c>
      <c r="D33" s="48" t="s">
        <v>39</v>
      </c>
      <c r="E33" s="179" t="s">
        <v>70</v>
      </c>
      <c r="F33" s="180"/>
      <c r="G33" s="181"/>
      <c r="H33" s="50"/>
      <c r="I33" s="51">
        <v>-575600</v>
      </c>
      <c r="J33" s="51">
        <v>-69935.12</v>
      </c>
      <c r="K33" s="52">
        <f t="shared" si="0"/>
        <v>-505664.88</v>
      </c>
      <c r="L33" s="53"/>
      <c r="M33" s="54" t="str">
        <f t="shared" si="1"/>
        <v>00010302261010000110</v>
      </c>
      <c r="N33" s="54"/>
      <c r="O33" s="54"/>
      <c r="P33" s="54"/>
      <c r="Q33" s="54"/>
      <c r="R33" s="54"/>
      <c r="S33" s="54"/>
      <c r="T33" s="54"/>
      <c r="U33" s="54"/>
    </row>
    <row r="34" spans="2:21" ht="21.4" customHeight="1" x14ac:dyDescent="0.2">
      <c r="B34" s="46" t="s">
        <v>71</v>
      </c>
      <c r="C34" s="47" t="s">
        <v>35</v>
      </c>
      <c r="D34" s="48" t="s">
        <v>39</v>
      </c>
      <c r="E34" s="179" t="s">
        <v>72</v>
      </c>
      <c r="F34" s="180"/>
      <c r="G34" s="181"/>
      <c r="H34" s="50"/>
      <c r="I34" s="51">
        <v>124650000</v>
      </c>
      <c r="J34" s="51">
        <v>8751440.5</v>
      </c>
      <c r="K34" s="52">
        <f t="shared" si="0"/>
        <v>115898559.5</v>
      </c>
      <c r="L34" s="53"/>
      <c r="M34" s="54" t="str">
        <f t="shared" si="1"/>
        <v>00010501011010000110</v>
      </c>
      <c r="N34" s="54"/>
      <c r="O34" s="54"/>
      <c r="P34" s="54"/>
      <c r="Q34" s="54"/>
      <c r="R34" s="54"/>
      <c r="S34" s="54"/>
      <c r="T34" s="54"/>
      <c r="U34" s="54"/>
    </row>
    <row r="35" spans="2:21" ht="51.95" customHeight="1" x14ac:dyDescent="0.2">
      <c r="B35" s="46" t="s">
        <v>73</v>
      </c>
      <c r="C35" s="47" t="s">
        <v>35</v>
      </c>
      <c r="D35" s="48" t="s">
        <v>39</v>
      </c>
      <c r="E35" s="179" t="s">
        <v>74</v>
      </c>
      <c r="F35" s="180"/>
      <c r="G35" s="181"/>
      <c r="H35" s="50"/>
      <c r="I35" s="51">
        <v>100800000</v>
      </c>
      <c r="J35" s="51">
        <v>-10692693.57</v>
      </c>
      <c r="K35" s="52">
        <f t="shared" si="0"/>
        <v>111492693.56999999</v>
      </c>
      <c r="L35" s="53"/>
      <c r="M35" s="54" t="str">
        <f t="shared" si="1"/>
        <v>00010501021010000110</v>
      </c>
      <c r="N35" s="54"/>
      <c r="O35" s="54"/>
      <c r="P35" s="54"/>
      <c r="Q35" s="54"/>
      <c r="R35" s="54"/>
      <c r="S35" s="54"/>
      <c r="T35" s="54"/>
      <c r="U35" s="54"/>
    </row>
    <row r="36" spans="2:21" ht="21.4" customHeight="1" x14ac:dyDescent="0.2">
      <c r="B36" s="46" t="s">
        <v>75</v>
      </c>
      <c r="C36" s="47" t="s">
        <v>35</v>
      </c>
      <c r="D36" s="48" t="s">
        <v>39</v>
      </c>
      <c r="E36" s="179" t="s">
        <v>76</v>
      </c>
      <c r="F36" s="180"/>
      <c r="G36" s="181"/>
      <c r="H36" s="50"/>
      <c r="I36" s="51">
        <v>0</v>
      </c>
      <c r="J36" s="51">
        <v>4957.83</v>
      </c>
      <c r="K36" s="52">
        <f t="shared" si="0"/>
        <v>0</v>
      </c>
      <c r="L36" s="53"/>
      <c r="M36" s="54" t="str">
        <f t="shared" si="1"/>
        <v>00010502010020000110</v>
      </c>
      <c r="N36" s="54"/>
      <c r="O36" s="54"/>
      <c r="P36" s="54"/>
      <c r="Q36" s="54"/>
      <c r="R36" s="54"/>
      <c r="S36" s="54"/>
      <c r="T36" s="54"/>
      <c r="U36" s="54"/>
    </row>
    <row r="37" spans="2:21" ht="15" customHeight="1" x14ac:dyDescent="0.2">
      <c r="B37" s="46" t="s">
        <v>77</v>
      </c>
      <c r="C37" s="47" t="s">
        <v>35</v>
      </c>
      <c r="D37" s="48" t="s">
        <v>39</v>
      </c>
      <c r="E37" s="179" t="s">
        <v>78</v>
      </c>
      <c r="F37" s="180"/>
      <c r="G37" s="181"/>
      <c r="H37" s="50"/>
      <c r="I37" s="51">
        <v>1075200</v>
      </c>
      <c r="J37" s="51">
        <v>56731.199999999997</v>
      </c>
      <c r="K37" s="52">
        <f t="shared" si="0"/>
        <v>1018468.8</v>
      </c>
      <c r="L37" s="53"/>
      <c r="M37" s="54" t="str">
        <f t="shared" si="1"/>
        <v>00010503010010000110</v>
      </c>
      <c r="N37" s="54"/>
      <c r="O37" s="54"/>
      <c r="P37" s="54"/>
      <c r="Q37" s="54"/>
      <c r="R37" s="54"/>
      <c r="S37" s="54"/>
      <c r="T37" s="54"/>
      <c r="U37" s="54"/>
    </row>
    <row r="38" spans="2:21" ht="31.7" customHeight="1" x14ac:dyDescent="0.2">
      <c r="B38" s="46" t="s">
        <v>79</v>
      </c>
      <c r="C38" s="47" t="s">
        <v>35</v>
      </c>
      <c r="D38" s="48" t="s">
        <v>39</v>
      </c>
      <c r="E38" s="179" t="s">
        <v>80</v>
      </c>
      <c r="F38" s="180"/>
      <c r="G38" s="181"/>
      <c r="H38" s="50"/>
      <c r="I38" s="51">
        <v>14791000</v>
      </c>
      <c r="J38" s="51">
        <v>6630984.0899999999</v>
      </c>
      <c r="K38" s="52">
        <f t="shared" si="0"/>
        <v>8160015.9100000001</v>
      </c>
      <c r="L38" s="53"/>
      <c r="M38" s="54" t="str">
        <f t="shared" si="1"/>
        <v>00010504020020000110</v>
      </c>
      <c r="N38" s="54"/>
      <c r="O38" s="54"/>
      <c r="P38" s="54"/>
      <c r="Q38" s="54"/>
      <c r="R38" s="54"/>
      <c r="S38" s="54"/>
      <c r="T38" s="54"/>
      <c r="U38" s="54"/>
    </row>
    <row r="39" spans="2:21" ht="31.7" customHeight="1" x14ac:dyDescent="0.2">
      <c r="B39" s="46" t="s">
        <v>81</v>
      </c>
      <c r="C39" s="47" t="s">
        <v>35</v>
      </c>
      <c r="D39" s="48" t="s">
        <v>39</v>
      </c>
      <c r="E39" s="179" t="s">
        <v>82</v>
      </c>
      <c r="F39" s="180"/>
      <c r="G39" s="181"/>
      <c r="H39" s="50"/>
      <c r="I39" s="51">
        <v>21478000</v>
      </c>
      <c r="J39" s="51">
        <v>4614011.1500000004</v>
      </c>
      <c r="K39" s="52">
        <f t="shared" si="0"/>
        <v>16863988.850000001</v>
      </c>
      <c r="L39" s="53"/>
      <c r="M39" s="54" t="str">
        <f t="shared" si="1"/>
        <v>00010803010010000110</v>
      </c>
      <c r="N39" s="54"/>
      <c r="O39" s="54"/>
      <c r="P39" s="54"/>
      <c r="Q39" s="54"/>
      <c r="R39" s="54"/>
      <c r="S39" s="54"/>
      <c r="T39" s="54"/>
      <c r="U39" s="54"/>
    </row>
    <row r="40" spans="2:21" ht="21.4" customHeight="1" x14ac:dyDescent="0.2">
      <c r="B40" s="46" t="s">
        <v>83</v>
      </c>
      <c r="C40" s="47" t="s">
        <v>35</v>
      </c>
      <c r="D40" s="48" t="s">
        <v>39</v>
      </c>
      <c r="E40" s="179" t="s">
        <v>84</v>
      </c>
      <c r="F40" s="180"/>
      <c r="G40" s="181"/>
      <c r="H40" s="50"/>
      <c r="I40" s="51">
        <v>30000</v>
      </c>
      <c r="J40" s="51">
        <v>10000</v>
      </c>
      <c r="K40" s="52">
        <f t="shared" si="0"/>
        <v>20000</v>
      </c>
      <c r="L40" s="53"/>
      <c r="M40" s="54" t="str">
        <f t="shared" si="1"/>
        <v>00010807150010000110</v>
      </c>
      <c r="N40" s="54"/>
      <c r="O40" s="54"/>
      <c r="P40" s="54"/>
      <c r="Q40" s="54"/>
      <c r="R40" s="54"/>
      <c r="S40" s="54"/>
      <c r="T40" s="54"/>
      <c r="U40" s="54"/>
    </row>
    <row r="41" spans="2:21" ht="72.2" customHeight="1" x14ac:dyDescent="0.2">
      <c r="B41" s="46" t="s">
        <v>85</v>
      </c>
      <c r="C41" s="47" t="s">
        <v>35</v>
      </c>
      <c r="D41" s="48" t="s">
        <v>39</v>
      </c>
      <c r="E41" s="179" t="s">
        <v>86</v>
      </c>
      <c r="F41" s="180"/>
      <c r="G41" s="181"/>
      <c r="H41" s="50"/>
      <c r="I41" s="51">
        <v>4832800</v>
      </c>
      <c r="J41" s="51">
        <v>763330.05</v>
      </c>
      <c r="K41" s="52">
        <f t="shared" si="0"/>
        <v>4069469.95</v>
      </c>
      <c r="L41" s="53"/>
      <c r="M41" s="54" t="str">
        <f t="shared" si="1"/>
        <v>00011105013050000120</v>
      </c>
      <c r="N41" s="54"/>
      <c r="O41" s="54"/>
      <c r="P41" s="54"/>
      <c r="Q41" s="54"/>
      <c r="R41" s="54"/>
      <c r="S41" s="54"/>
      <c r="T41" s="54"/>
      <c r="U41" s="54"/>
    </row>
    <row r="42" spans="2:21" ht="62.1" customHeight="1" x14ac:dyDescent="0.2">
      <c r="B42" s="46" t="s">
        <v>87</v>
      </c>
      <c r="C42" s="47" t="s">
        <v>35</v>
      </c>
      <c r="D42" s="48" t="s">
        <v>39</v>
      </c>
      <c r="E42" s="179" t="s">
        <v>88</v>
      </c>
      <c r="F42" s="180"/>
      <c r="G42" s="181"/>
      <c r="H42" s="50"/>
      <c r="I42" s="51">
        <v>5695700</v>
      </c>
      <c r="J42" s="51">
        <v>1247723.6100000001</v>
      </c>
      <c r="K42" s="52">
        <f t="shared" si="0"/>
        <v>4447976.3899999997</v>
      </c>
      <c r="L42" s="53"/>
      <c r="M42" s="54" t="str">
        <f t="shared" si="1"/>
        <v>00011105013130000120</v>
      </c>
      <c r="N42" s="54"/>
      <c r="O42" s="54"/>
      <c r="P42" s="54"/>
      <c r="Q42" s="54"/>
      <c r="R42" s="54"/>
      <c r="S42" s="54"/>
      <c r="T42" s="54"/>
      <c r="U42" s="54"/>
    </row>
    <row r="43" spans="2:21" ht="62.1" customHeight="1" x14ac:dyDescent="0.2">
      <c r="B43" s="46" t="s">
        <v>89</v>
      </c>
      <c r="C43" s="47" t="s">
        <v>35</v>
      </c>
      <c r="D43" s="48" t="s">
        <v>39</v>
      </c>
      <c r="E43" s="179" t="s">
        <v>90</v>
      </c>
      <c r="F43" s="180"/>
      <c r="G43" s="181"/>
      <c r="H43" s="50"/>
      <c r="I43" s="51">
        <v>278900</v>
      </c>
      <c r="J43" s="51">
        <v>68040.639999999999</v>
      </c>
      <c r="K43" s="52">
        <f t="shared" si="0"/>
        <v>210859.36</v>
      </c>
      <c r="L43" s="53"/>
      <c r="M43" s="54" t="str">
        <f t="shared" si="1"/>
        <v>00011105025050000120</v>
      </c>
      <c r="N43" s="54"/>
      <c r="O43" s="54"/>
      <c r="P43" s="54"/>
      <c r="Q43" s="54"/>
      <c r="R43" s="54"/>
      <c r="S43" s="54"/>
      <c r="T43" s="54"/>
      <c r="U43" s="54"/>
    </row>
    <row r="44" spans="2:21" ht="51.95" customHeight="1" x14ac:dyDescent="0.2">
      <c r="B44" s="46" t="s">
        <v>91</v>
      </c>
      <c r="C44" s="47" t="s">
        <v>35</v>
      </c>
      <c r="D44" s="48" t="s">
        <v>39</v>
      </c>
      <c r="E44" s="179" t="s">
        <v>92</v>
      </c>
      <c r="F44" s="180"/>
      <c r="G44" s="181"/>
      <c r="H44" s="50"/>
      <c r="I44" s="51">
        <v>0</v>
      </c>
      <c r="J44" s="51">
        <v>56962</v>
      </c>
      <c r="K44" s="52">
        <f t="shared" si="0"/>
        <v>0</v>
      </c>
      <c r="L44" s="53"/>
      <c r="M44" s="54" t="str">
        <f t="shared" si="1"/>
        <v>00011105035050000120</v>
      </c>
      <c r="N44" s="54"/>
      <c r="O44" s="54"/>
      <c r="P44" s="54"/>
      <c r="Q44" s="54"/>
      <c r="R44" s="54"/>
      <c r="S44" s="54"/>
      <c r="T44" s="54"/>
      <c r="U44" s="54"/>
    </row>
    <row r="45" spans="2:21" ht="31.7" customHeight="1" x14ac:dyDescent="0.2">
      <c r="B45" s="46" t="s">
        <v>93</v>
      </c>
      <c r="C45" s="47" t="s">
        <v>35</v>
      </c>
      <c r="D45" s="48" t="s">
        <v>39</v>
      </c>
      <c r="E45" s="179" t="s">
        <v>94</v>
      </c>
      <c r="F45" s="180"/>
      <c r="G45" s="181"/>
      <c r="H45" s="50"/>
      <c r="I45" s="51">
        <v>788500</v>
      </c>
      <c r="J45" s="51">
        <v>129035.23</v>
      </c>
      <c r="K45" s="52">
        <f t="shared" si="0"/>
        <v>659464.77</v>
      </c>
      <c r="L45" s="53"/>
      <c r="M45" s="54" t="str">
        <f t="shared" si="1"/>
        <v>00011105075050000120</v>
      </c>
      <c r="N45" s="54"/>
      <c r="O45" s="54"/>
      <c r="P45" s="54"/>
      <c r="Q45" s="54"/>
      <c r="R45" s="54"/>
      <c r="S45" s="54"/>
      <c r="T45" s="54"/>
      <c r="U45" s="54"/>
    </row>
    <row r="46" spans="2:21" ht="102.6" customHeight="1" x14ac:dyDescent="0.2">
      <c r="B46" s="46" t="s">
        <v>95</v>
      </c>
      <c r="C46" s="47" t="s">
        <v>35</v>
      </c>
      <c r="D46" s="48" t="s">
        <v>39</v>
      </c>
      <c r="E46" s="179" t="s">
        <v>96</v>
      </c>
      <c r="F46" s="180"/>
      <c r="G46" s="181"/>
      <c r="H46" s="50"/>
      <c r="I46" s="51">
        <v>0</v>
      </c>
      <c r="J46" s="51">
        <v>196.42</v>
      </c>
      <c r="K46" s="52">
        <f t="shared" si="0"/>
        <v>0</v>
      </c>
      <c r="L46" s="53"/>
      <c r="M46" s="54" t="str">
        <f t="shared" si="1"/>
        <v>00011105313050000120</v>
      </c>
      <c r="N46" s="54"/>
      <c r="O46" s="54"/>
      <c r="P46" s="54"/>
      <c r="Q46" s="54"/>
      <c r="R46" s="54"/>
      <c r="S46" s="54"/>
      <c r="T46" s="54"/>
      <c r="U46" s="54"/>
    </row>
    <row r="47" spans="2:21" ht="82.35" customHeight="1" x14ac:dyDescent="0.2">
      <c r="B47" s="46" t="s">
        <v>97</v>
      </c>
      <c r="C47" s="47" t="s">
        <v>35</v>
      </c>
      <c r="D47" s="48" t="s">
        <v>39</v>
      </c>
      <c r="E47" s="179" t="s">
        <v>98</v>
      </c>
      <c r="F47" s="180"/>
      <c r="G47" s="181"/>
      <c r="H47" s="50"/>
      <c r="I47" s="51">
        <v>800</v>
      </c>
      <c r="J47" s="51">
        <v>0</v>
      </c>
      <c r="K47" s="52">
        <f t="shared" si="0"/>
        <v>800</v>
      </c>
      <c r="L47" s="53"/>
      <c r="M47" s="54" t="str">
        <f t="shared" si="1"/>
        <v>00011105313130000120</v>
      </c>
      <c r="N47" s="54"/>
      <c r="O47" s="54"/>
      <c r="P47" s="54"/>
      <c r="Q47" s="54"/>
      <c r="R47" s="54"/>
      <c r="S47" s="54"/>
      <c r="T47" s="54"/>
      <c r="U47" s="54"/>
    </row>
    <row r="48" spans="2:21" ht="62.1" customHeight="1" x14ac:dyDescent="0.2">
      <c r="B48" s="46" t="s">
        <v>99</v>
      </c>
      <c r="C48" s="47" t="s">
        <v>35</v>
      </c>
      <c r="D48" s="48" t="s">
        <v>39</v>
      </c>
      <c r="E48" s="179" t="s">
        <v>100</v>
      </c>
      <c r="F48" s="180"/>
      <c r="G48" s="181"/>
      <c r="H48" s="50"/>
      <c r="I48" s="51">
        <v>3134600</v>
      </c>
      <c r="J48" s="51">
        <v>494028.19</v>
      </c>
      <c r="K48" s="52">
        <f t="shared" si="0"/>
        <v>2640571.81</v>
      </c>
      <c r="L48" s="53"/>
      <c r="M48" s="54" t="str">
        <f t="shared" si="1"/>
        <v>00011109045050000120</v>
      </c>
      <c r="N48" s="54"/>
      <c r="O48" s="54"/>
      <c r="P48" s="54"/>
      <c r="Q48" s="54"/>
      <c r="R48" s="54"/>
      <c r="S48" s="54"/>
      <c r="T48" s="54"/>
      <c r="U48" s="54"/>
    </row>
    <row r="49" spans="2:21" ht="21.4" customHeight="1" x14ac:dyDescent="0.2">
      <c r="B49" s="46" t="s">
        <v>101</v>
      </c>
      <c r="C49" s="47" t="s">
        <v>35</v>
      </c>
      <c r="D49" s="48" t="s">
        <v>39</v>
      </c>
      <c r="E49" s="179" t="s">
        <v>102</v>
      </c>
      <c r="F49" s="180"/>
      <c r="G49" s="181"/>
      <c r="H49" s="50"/>
      <c r="I49" s="51">
        <v>416000</v>
      </c>
      <c r="J49" s="51">
        <v>38061.08</v>
      </c>
      <c r="K49" s="52">
        <f t="shared" si="0"/>
        <v>377938.92</v>
      </c>
      <c r="L49" s="53"/>
      <c r="M49" s="54" t="str">
        <f t="shared" si="1"/>
        <v>00011201010010000120</v>
      </c>
      <c r="N49" s="54"/>
      <c r="O49" s="54"/>
      <c r="P49" s="54"/>
      <c r="Q49" s="54"/>
      <c r="R49" s="54"/>
      <c r="S49" s="54"/>
      <c r="T49" s="54"/>
      <c r="U49" s="54"/>
    </row>
    <row r="50" spans="2:21" ht="21.4" customHeight="1" x14ac:dyDescent="0.2">
      <c r="B50" s="46" t="s">
        <v>103</v>
      </c>
      <c r="C50" s="47" t="s">
        <v>35</v>
      </c>
      <c r="D50" s="48" t="s">
        <v>39</v>
      </c>
      <c r="E50" s="179" t="s">
        <v>104</v>
      </c>
      <c r="F50" s="180"/>
      <c r="G50" s="181"/>
      <c r="H50" s="50"/>
      <c r="I50" s="51">
        <v>106000</v>
      </c>
      <c r="J50" s="51">
        <v>6677.25</v>
      </c>
      <c r="K50" s="52">
        <f t="shared" ref="K50:K81" si="2">IF(IF(I50="",0,I50)=0,0,(IF(I50&gt;0,IF(J50&gt;I50,0,I50-J50),IF(J50&gt;I50,I50-J50,0))))</f>
        <v>99322.75</v>
      </c>
      <c r="L50" s="53"/>
      <c r="M50" s="54" t="str">
        <f t="shared" ref="M50:M81" si="3">IF(D50="","000",D50)&amp;IF(E50="","00000000000000000",E50)</f>
        <v>00011201030010000120</v>
      </c>
      <c r="N50" s="54"/>
      <c r="O50" s="54"/>
      <c r="P50" s="54"/>
      <c r="Q50" s="54"/>
      <c r="R50" s="54"/>
      <c r="S50" s="54"/>
      <c r="T50" s="54"/>
      <c r="U50" s="54"/>
    </row>
    <row r="51" spans="2:21" ht="15" customHeight="1" x14ac:dyDescent="0.2">
      <c r="B51" s="46" t="s">
        <v>105</v>
      </c>
      <c r="C51" s="47" t="s">
        <v>35</v>
      </c>
      <c r="D51" s="48" t="s">
        <v>39</v>
      </c>
      <c r="E51" s="179" t="s">
        <v>106</v>
      </c>
      <c r="F51" s="180"/>
      <c r="G51" s="181"/>
      <c r="H51" s="50"/>
      <c r="I51" s="51">
        <v>923000</v>
      </c>
      <c r="J51" s="51">
        <v>159769.46</v>
      </c>
      <c r="K51" s="52">
        <f t="shared" si="2"/>
        <v>763230.54</v>
      </c>
      <c r="L51" s="53"/>
      <c r="M51" s="54" t="str">
        <f t="shared" si="3"/>
        <v>00011201041010000120</v>
      </c>
      <c r="N51" s="54"/>
      <c r="O51" s="54"/>
      <c r="P51" s="54"/>
      <c r="Q51" s="54"/>
      <c r="R51" s="54"/>
      <c r="S51" s="54"/>
      <c r="T51" s="54"/>
      <c r="U51" s="54"/>
    </row>
    <row r="52" spans="2:21" ht="15" customHeight="1" x14ac:dyDescent="0.2">
      <c r="B52" s="46" t="s">
        <v>107</v>
      </c>
      <c r="C52" s="47" t="s">
        <v>35</v>
      </c>
      <c r="D52" s="48" t="s">
        <v>39</v>
      </c>
      <c r="E52" s="179" t="s">
        <v>108</v>
      </c>
      <c r="F52" s="180"/>
      <c r="G52" s="181"/>
      <c r="H52" s="50"/>
      <c r="I52" s="51">
        <v>811000</v>
      </c>
      <c r="J52" s="51">
        <v>2083.35</v>
      </c>
      <c r="K52" s="52">
        <f t="shared" si="2"/>
        <v>808916.65</v>
      </c>
      <c r="L52" s="53"/>
      <c r="M52" s="54" t="str">
        <f t="shared" si="3"/>
        <v>00011201042010000120</v>
      </c>
      <c r="N52" s="54"/>
      <c r="O52" s="54"/>
      <c r="P52" s="54"/>
      <c r="Q52" s="54"/>
      <c r="R52" s="54"/>
      <c r="S52" s="54"/>
      <c r="T52" s="54"/>
      <c r="U52" s="54"/>
    </row>
    <row r="53" spans="2:21" ht="21.4" customHeight="1" x14ac:dyDescent="0.2">
      <c r="B53" s="46" t="s">
        <v>109</v>
      </c>
      <c r="C53" s="47" t="s">
        <v>35</v>
      </c>
      <c r="D53" s="48" t="s">
        <v>39</v>
      </c>
      <c r="E53" s="179" t="s">
        <v>110</v>
      </c>
      <c r="F53" s="180"/>
      <c r="G53" s="181"/>
      <c r="H53" s="50"/>
      <c r="I53" s="51">
        <v>26700</v>
      </c>
      <c r="J53" s="51">
        <v>30037.1</v>
      </c>
      <c r="K53" s="52">
        <f t="shared" si="2"/>
        <v>0</v>
      </c>
      <c r="L53" s="53"/>
      <c r="M53" s="54" t="str">
        <f t="shared" si="3"/>
        <v>00011302995050000130</v>
      </c>
      <c r="N53" s="54"/>
      <c r="O53" s="54"/>
      <c r="P53" s="54"/>
      <c r="Q53" s="54"/>
      <c r="R53" s="54"/>
      <c r="S53" s="54"/>
      <c r="T53" s="54"/>
      <c r="U53" s="54"/>
    </row>
    <row r="54" spans="2:21" ht="62.1" customHeight="1" x14ac:dyDescent="0.2">
      <c r="B54" s="46" t="s">
        <v>111</v>
      </c>
      <c r="C54" s="47" t="s">
        <v>35</v>
      </c>
      <c r="D54" s="48" t="s">
        <v>39</v>
      </c>
      <c r="E54" s="179" t="s">
        <v>112</v>
      </c>
      <c r="F54" s="180"/>
      <c r="G54" s="181"/>
      <c r="H54" s="50"/>
      <c r="I54" s="51">
        <v>1350000</v>
      </c>
      <c r="J54" s="51">
        <v>357062.67</v>
      </c>
      <c r="K54" s="52">
        <f t="shared" si="2"/>
        <v>992937.33000000007</v>
      </c>
      <c r="L54" s="53"/>
      <c r="M54" s="54" t="str">
        <f t="shared" si="3"/>
        <v>00011402053050000410</v>
      </c>
      <c r="N54" s="54"/>
      <c r="O54" s="54"/>
      <c r="P54" s="54"/>
      <c r="Q54" s="54"/>
      <c r="R54" s="54"/>
      <c r="S54" s="54"/>
      <c r="T54" s="54"/>
      <c r="U54" s="54"/>
    </row>
    <row r="55" spans="2:21" ht="51.95" customHeight="1" x14ac:dyDescent="0.2">
      <c r="B55" s="46" t="s">
        <v>113</v>
      </c>
      <c r="C55" s="47" t="s">
        <v>35</v>
      </c>
      <c r="D55" s="48" t="s">
        <v>39</v>
      </c>
      <c r="E55" s="179" t="s">
        <v>114</v>
      </c>
      <c r="F55" s="180"/>
      <c r="G55" s="181"/>
      <c r="H55" s="50"/>
      <c r="I55" s="51">
        <v>5283000</v>
      </c>
      <c r="J55" s="51">
        <v>536602.26</v>
      </c>
      <c r="K55" s="52">
        <f t="shared" si="2"/>
        <v>4746397.74</v>
      </c>
      <c r="L55" s="53"/>
      <c r="M55" s="54" t="str">
        <f t="shared" si="3"/>
        <v>00011406013050000430</v>
      </c>
      <c r="N55" s="54"/>
      <c r="O55" s="54"/>
      <c r="P55" s="54"/>
      <c r="Q55" s="54"/>
      <c r="R55" s="54"/>
      <c r="S55" s="54"/>
      <c r="T55" s="54"/>
      <c r="U55" s="54"/>
    </row>
    <row r="56" spans="2:21" ht="41.65" customHeight="1" x14ac:dyDescent="0.2">
      <c r="B56" s="46" t="s">
        <v>115</v>
      </c>
      <c r="C56" s="47" t="s">
        <v>35</v>
      </c>
      <c r="D56" s="48" t="s">
        <v>39</v>
      </c>
      <c r="E56" s="179" t="s">
        <v>116</v>
      </c>
      <c r="F56" s="180"/>
      <c r="G56" s="181"/>
      <c r="H56" s="50"/>
      <c r="I56" s="51">
        <v>1223400</v>
      </c>
      <c r="J56" s="51">
        <v>375145.17</v>
      </c>
      <c r="K56" s="52">
        <f t="shared" si="2"/>
        <v>848254.83000000007</v>
      </c>
      <c r="L56" s="53"/>
      <c r="M56" s="54" t="str">
        <f t="shared" si="3"/>
        <v>00011406013130000430</v>
      </c>
      <c r="N56" s="54"/>
      <c r="O56" s="54"/>
      <c r="P56" s="54"/>
      <c r="Q56" s="54"/>
      <c r="R56" s="54"/>
      <c r="S56" s="54"/>
      <c r="T56" s="54"/>
      <c r="U56" s="54"/>
    </row>
    <row r="57" spans="2:21" ht="72.2" customHeight="1" x14ac:dyDescent="0.2">
      <c r="B57" s="46" t="s">
        <v>117</v>
      </c>
      <c r="C57" s="47" t="s">
        <v>35</v>
      </c>
      <c r="D57" s="48" t="s">
        <v>39</v>
      </c>
      <c r="E57" s="179" t="s">
        <v>118</v>
      </c>
      <c r="F57" s="180"/>
      <c r="G57" s="181"/>
      <c r="H57" s="50"/>
      <c r="I57" s="51">
        <v>180000</v>
      </c>
      <c r="J57" s="51">
        <v>99077.53</v>
      </c>
      <c r="K57" s="52">
        <f t="shared" si="2"/>
        <v>80922.47</v>
      </c>
      <c r="L57" s="53"/>
      <c r="M57" s="54" t="str">
        <f t="shared" si="3"/>
        <v>00011406313050000430</v>
      </c>
      <c r="N57" s="54"/>
      <c r="O57" s="54"/>
      <c r="P57" s="54"/>
      <c r="Q57" s="54"/>
      <c r="R57" s="54"/>
      <c r="S57" s="54"/>
      <c r="T57" s="54"/>
      <c r="U57" s="54"/>
    </row>
    <row r="58" spans="2:21" ht="62.1" customHeight="1" x14ac:dyDescent="0.2">
      <c r="B58" s="46" t="s">
        <v>119</v>
      </c>
      <c r="C58" s="47" t="s">
        <v>35</v>
      </c>
      <c r="D58" s="48" t="s">
        <v>39</v>
      </c>
      <c r="E58" s="179" t="s">
        <v>120</v>
      </c>
      <c r="F58" s="180"/>
      <c r="G58" s="181"/>
      <c r="H58" s="50"/>
      <c r="I58" s="51">
        <v>40000</v>
      </c>
      <c r="J58" s="51">
        <v>42559.839999999997</v>
      </c>
      <c r="K58" s="52">
        <f t="shared" si="2"/>
        <v>0</v>
      </c>
      <c r="L58" s="53"/>
      <c r="M58" s="54" t="str">
        <f t="shared" si="3"/>
        <v>00011406313130000430</v>
      </c>
      <c r="N58" s="54"/>
      <c r="O58" s="54"/>
      <c r="P58" s="54"/>
      <c r="Q58" s="54"/>
      <c r="R58" s="54"/>
      <c r="S58" s="54"/>
      <c r="T58" s="54"/>
      <c r="U58" s="54"/>
    </row>
    <row r="59" spans="2:21" ht="62.1" customHeight="1" x14ac:dyDescent="0.2">
      <c r="B59" s="46" t="s">
        <v>121</v>
      </c>
      <c r="C59" s="47" t="s">
        <v>35</v>
      </c>
      <c r="D59" s="48" t="s">
        <v>39</v>
      </c>
      <c r="E59" s="179" t="s">
        <v>122</v>
      </c>
      <c r="F59" s="180"/>
      <c r="G59" s="181"/>
      <c r="H59" s="50"/>
      <c r="I59" s="51">
        <v>61000</v>
      </c>
      <c r="J59" s="51">
        <v>4804.78</v>
      </c>
      <c r="K59" s="52">
        <f t="shared" si="2"/>
        <v>56195.22</v>
      </c>
      <c r="L59" s="53"/>
      <c r="M59" s="54" t="str">
        <f t="shared" si="3"/>
        <v>00011601053010000140</v>
      </c>
      <c r="N59" s="54"/>
      <c r="O59" s="54"/>
      <c r="P59" s="54"/>
      <c r="Q59" s="54"/>
      <c r="R59" s="54"/>
      <c r="S59" s="54"/>
      <c r="T59" s="54"/>
      <c r="U59" s="54"/>
    </row>
    <row r="60" spans="2:21" ht="82.35" customHeight="1" x14ac:dyDescent="0.2">
      <c r="B60" s="46" t="s">
        <v>123</v>
      </c>
      <c r="C60" s="47" t="s">
        <v>35</v>
      </c>
      <c r="D60" s="48" t="s">
        <v>39</v>
      </c>
      <c r="E60" s="179" t="s">
        <v>124</v>
      </c>
      <c r="F60" s="180"/>
      <c r="G60" s="181"/>
      <c r="H60" s="50"/>
      <c r="I60" s="51">
        <v>197100</v>
      </c>
      <c r="J60" s="51">
        <v>24062.77</v>
      </c>
      <c r="K60" s="52">
        <f t="shared" si="2"/>
        <v>173037.23</v>
      </c>
      <c r="L60" s="53"/>
      <c r="M60" s="54" t="str">
        <f t="shared" si="3"/>
        <v>00011601063010000140</v>
      </c>
      <c r="N60" s="54"/>
      <c r="O60" s="54"/>
      <c r="P60" s="54"/>
      <c r="Q60" s="54"/>
      <c r="R60" s="54"/>
      <c r="S60" s="54"/>
      <c r="T60" s="54"/>
      <c r="U60" s="54"/>
    </row>
    <row r="61" spans="2:21" ht="62.1" customHeight="1" x14ac:dyDescent="0.2">
      <c r="B61" s="46" t="s">
        <v>125</v>
      </c>
      <c r="C61" s="47" t="s">
        <v>35</v>
      </c>
      <c r="D61" s="48" t="s">
        <v>39</v>
      </c>
      <c r="E61" s="179" t="s">
        <v>126</v>
      </c>
      <c r="F61" s="180"/>
      <c r="G61" s="181"/>
      <c r="H61" s="50"/>
      <c r="I61" s="51">
        <v>29000</v>
      </c>
      <c r="J61" s="51">
        <v>5500</v>
      </c>
      <c r="K61" s="52">
        <f t="shared" si="2"/>
        <v>23500</v>
      </c>
      <c r="L61" s="53"/>
      <c r="M61" s="54" t="str">
        <f t="shared" si="3"/>
        <v>00011601073010000140</v>
      </c>
      <c r="N61" s="54"/>
      <c r="O61" s="54"/>
      <c r="P61" s="54"/>
      <c r="Q61" s="54"/>
      <c r="R61" s="54"/>
      <c r="S61" s="54"/>
      <c r="T61" s="54"/>
      <c r="U61" s="54"/>
    </row>
    <row r="62" spans="2:21" ht="62.1" customHeight="1" x14ac:dyDescent="0.2">
      <c r="B62" s="46" t="s">
        <v>127</v>
      </c>
      <c r="C62" s="47" t="s">
        <v>35</v>
      </c>
      <c r="D62" s="48" t="s">
        <v>39</v>
      </c>
      <c r="E62" s="179" t="s">
        <v>128</v>
      </c>
      <c r="F62" s="180"/>
      <c r="G62" s="181"/>
      <c r="H62" s="50"/>
      <c r="I62" s="51">
        <v>5000</v>
      </c>
      <c r="J62" s="51">
        <v>0</v>
      </c>
      <c r="K62" s="52">
        <f t="shared" si="2"/>
        <v>5000</v>
      </c>
      <c r="L62" s="53"/>
      <c r="M62" s="54" t="str">
        <f t="shared" si="3"/>
        <v>00011601074010000140</v>
      </c>
      <c r="N62" s="54"/>
      <c r="O62" s="54"/>
      <c r="P62" s="54"/>
      <c r="Q62" s="54"/>
      <c r="R62" s="54"/>
      <c r="S62" s="54"/>
      <c r="T62" s="54"/>
      <c r="U62" s="54"/>
    </row>
    <row r="63" spans="2:21" ht="72.2" customHeight="1" x14ac:dyDescent="0.2">
      <c r="B63" s="46" t="s">
        <v>129</v>
      </c>
      <c r="C63" s="47" t="s">
        <v>35</v>
      </c>
      <c r="D63" s="48" t="s">
        <v>39</v>
      </c>
      <c r="E63" s="179" t="s">
        <v>130</v>
      </c>
      <c r="F63" s="180"/>
      <c r="G63" s="181"/>
      <c r="H63" s="50"/>
      <c r="I63" s="51">
        <v>44000</v>
      </c>
      <c r="J63" s="51">
        <v>-500</v>
      </c>
      <c r="K63" s="52">
        <f t="shared" si="2"/>
        <v>44500</v>
      </c>
      <c r="L63" s="53"/>
      <c r="M63" s="54" t="str">
        <f t="shared" si="3"/>
        <v>00011601083010000140</v>
      </c>
      <c r="N63" s="54"/>
      <c r="O63" s="54"/>
      <c r="P63" s="54"/>
      <c r="Q63" s="54"/>
      <c r="R63" s="54"/>
      <c r="S63" s="54"/>
      <c r="T63" s="54"/>
      <c r="U63" s="54"/>
    </row>
    <row r="64" spans="2:21" ht="72.2" customHeight="1" x14ac:dyDescent="0.2">
      <c r="B64" s="46" t="s">
        <v>131</v>
      </c>
      <c r="C64" s="47" t="s">
        <v>35</v>
      </c>
      <c r="D64" s="48" t="s">
        <v>39</v>
      </c>
      <c r="E64" s="179" t="s">
        <v>132</v>
      </c>
      <c r="F64" s="180"/>
      <c r="G64" s="181"/>
      <c r="H64" s="50"/>
      <c r="I64" s="51">
        <v>5000</v>
      </c>
      <c r="J64" s="51">
        <v>15000</v>
      </c>
      <c r="K64" s="52">
        <f t="shared" si="2"/>
        <v>0</v>
      </c>
      <c r="L64" s="53"/>
      <c r="M64" s="54" t="str">
        <f t="shared" si="3"/>
        <v>00011601084010000140</v>
      </c>
      <c r="N64" s="54"/>
      <c r="O64" s="54"/>
      <c r="P64" s="54"/>
      <c r="Q64" s="54"/>
      <c r="R64" s="54"/>
      <c r="S64" s="54"/>
      <c r="T64" s="54"/>
      <c r="U64" s="54"/>
    </row>
    <row r="65" spans="2:21" ht="72.2" customHeight="1" x14ac:dyDescent="0.2">
      <c r="B65" s="46" t="s">
        <v>133</v>
      </c>
      <c r="C65" s="47" t="s">
        <v>35</v>
      </c>
      <c r="D65" s="48" t="s">
        <v>39</v>
      </c>
      <c r="E65" s="179" t="s">
        <v>134</v>
      </c>
      <c r="F65" s="180"/>
      <c r="G65" s="181"/>
      <c r="H65" s="50"/>
      <c r="I65" s="51">
        <v>2000</v>
      </c>
      <c r="J65" s="51">
        <v>0</v>
      </c>
      <c r="K65" s="52">
        <f t="shared" si="2"/>
        <v>2000</v>
      </c>
      <c r="L65" s="53"/>
      <c r="M65" s="54" t="str">
        <f t="shared" si="3"/>
        <v>00011601103010000140</v>
      </c>
      <c r="N65" s="54"/>
      <c r="O65" s="54"/>
      <c r="P65" s="54"/>
      <c r="Q65" s="54"/>
      <c r="R65" s="54"/>
      <c r="S65" s="54"/>
      <c r="T65" s="54"/>
      <c r="U65" s="54"/>
    </row>
    <row r="66" spans="2:21" ht="62.1" customHeight="1" x14ac:dyDescent="0.2">
      <c r="B66" s="46" t="s">
        <v>135</v>
      </c>
      <c r="C66" s="47" t="s">
        <v>35</v>
      </c>
      <c r="D66" s="48" t="s">
        <v>39</v>
      </c>
      <c r="E66" s="179" t="s">
        <v>136</v>
      </c>
      <c r="F66" s="180"/>
      <c r="G66" s="181"/>
      <c r="H66" s="50"/>
      <c r="I66" s="51">
        <v>2000</v>
      </c>
      <c r="J66" s="51">
        <v>0</v>
      </c>
      <c r="K66" s="52">
        <f t="shared" si="2"/>
        <v>2000</v>
      </c>
      <c r="L66" s="53"/>
      <c r="M66" s="54" t="str">
        <f t="shared" si="3"/>
        <v>00011601133010000140</v>
      </c>
      <c r="N66" s="54"/>
      <c r="O66" s="54"/>
      <c r="P66" s="54"/>
      <c r="Q66" s="54"/>
      <c r="R66" s="54"/>
      <c r="S66" s="54"/>
      <c r="T66" s="54"/>
      <c r="U66" s="54"/>
    </row>
    <row r="67" spans="2:21" ht="82.35" customHeight="1" x14ac:dyDescent="0.2">
      <c r="B67" s="46" t="s">
        <v>137</v>
      </c>
      <c r="C67" s="47" t="s">
        <v>35</v>
      </c>
      <c r="D67" s="48" t="s">
        <v>39</v>
      </c>
      <c r="E67" s="179" t="s">
        <v>138</v>
      </c>
      <c r="F67" s="180"/>
      <c r="G67" s="181"/>
      <c r="H67" s="50"/>
      <c r="I67" s="51">
        <v>11000</v>
      </c>
      <c r="J67" s="51">
        <v>7500</v>
      </c>
      <c r="K67" s="52">
        <f t="shared" si="2"/>
        <v>3500</v>
      </c>
      <c r="L67" s="53"/>
      <c r="M67" s="54" t="str">
        <f t="shared" si="3"/>
        <v>00011601143010000140</v>
      </c>
      <c r="N67" s="54"/>
      <c r="O67" s="54"/>
      <c r="P67" s="54"/>
      <c r="Q67" s="54"/>
      <c r="R67" s="54"/>
      <c r="S67" s="54"/>
      <c r="T67" s="54"/>
      <c r="U67" s="54"/>
    </row>
    <row r="68" spans="2:21" ht="112.7" customHeight="1" x14ac:dyDescent="0.2">
      <c r="B68" s="46" t="s">
        <v>139</v>
      </c>
      <c r="C68" s="47" t="s">
        <v>35</v>
      </c>
      <c r="D68" s="48" t="s">
        <v>39</v>
      </c>
      <c r="E68" s="179" t="s">
        <v>140</v>
      </c>
      <c r="F68" s="180"/>
      <c r="G68" s="181"/>
      <c r="H68" s="50"/>
      <c r="I68" s="51">
        <v>8000</v>
      </c>
      <c r="J68" s="51">
        <v>150</v>
      </c>
      <c r="K68" s="52">
        <f t="shared" si="2"/>
        <v>7850</v>
      </c>
      <c r="L68" s="53"/>
      <c r="M68" s="54" t="str">
        <f t="shared" si="3"/>
        <v>00011601153010000140</v>
      </c>
      <c r="N68" s="54"/>
      <c r="O68" s="54"/>
      <c r="P68" s="54"/>
      <c r="Q68" s="54"/>
      <c r="R68" s="54"/>
      <c r="S68" s="54"/>
      <c r="T68" s="54"/>
      <c r="U68" s="54"/>
    </row>
    <row r="69" spans="2:21" ht="72.2" customHeight="1" x14ac:dyDescent="0.2">
      <c r="B69" s="46" t="s">
        <v>141</v>
      </c>
      <c r="C69" s="47" t="s">
        <v>35</v>
      </c>
      <c r="D69" s="48" t="s">
        <v>39</v>
      </c>
      <c r="E69" s="179" t="s">
        <v>142</v>
      </c>
      <c r="F69" s="180"/>
      <c r="G69" s="181"/>
      <c r="H69" s="50"/>
      <c r="I69" s="51">
        <v>1000</v>
      </c>
      <c r="J69" s="51">
        <v>0.06</v>
      </c>
      <c r="K69" s="52">
        <f t="shared" si="2"/>
        <v>999.94</v>
      </c>
      <c r="L69" s="53"/>
      <c r="M69" s="54" t="str">
        <f t="shared" si="3"/>
        <v>00011601173010000140</v>
      </c>
      <c r="N69" s="54"/>
      <c r="O69" s="54"/>
      <c r="P69" s="54"/>
      <c r="Q69" s="54"/>
      <c r="R69" s="54"/>
      <c r="S69" s="54"/>
      <c r="T69" s="54"/>
      <c r="U69" s="54"/>
    </row>
    <row r="70" spans="2:21" ht="62.1" customHeight="1" x14ac:dyDescent="0.2">
      <c r="B70" s="46" t="s">
        <v>143</v>
      </c>
      <c r="C70" s="47" t="s">
        <v>35</v>
      </c>
      <c r="D70" s="48" t="s">
        <v>39</v>
      </c>
      <c r="E70" s="179" t="s">
        <v>144</v>
      </c>
      <c r="F70" s="180"/>
      <c r="G70" s="181"/>
      <c r="H70" s="50"/>
      <c r="I70" s="51">
        <v>65000</v>
      </c>
      <c r="J70" s="51">
        <v>53877.27</v>
      </c>
      <c r="K70" s="52">
        <f t="shared" si="2"/>
        <v>11122.730000000003</v>
      </c>
      <c r="L70" s="53"/>
      <c r="M70" s="54" t="str">
        <f t="shared" si="3"/>
        <v>00011601193010000140</v>
      </c>
      <c r="N70" s="54"/>
      <c r="O70" s="54"/>
      <c r="P70" s="54"/>
      <c r="Q70" s="54"/>
      <c r="R70" s="54"/>
      <c r="S70" s="54"/>
      <c r="T70" s="54"/>
      <c r="U70" s="54"/>
    </row>
    <row r="71" spans="2:21" ht="62.1" customHeight="1" x14ac:dyDescent="0.2">
      <c r="B71" s="46" t="s">
        <v>145</v>
      </c>
      <c r="C71" s="47" t="s">
        <v>35</v>
      </c>
      <c r="D71" s="48" t="s">
        <v>39</v>
      </c>
      <c r="E71" s="179" t="s">
        <v>146</v>
      </c>
      <c r="F71" s="180"/>
      <c r="G71" s="181"/>
      <c r="H71" s="50"/>
      <c r="I71" s="51">
        <v>25000</v>
      </c>
      <c r="J71" s="51">
        <v>46557.1</v>
      </c>
      <c r="K71" s="52">
        <f t="shared" si="2"/>
        <v>0</v>
      </c>
      <c r="L71" s="53"/>
      <c r="M71" s="54" t="str">
        <f t="shared" si="3"/>
        <v>00011601194010000140</v>
      </c>
      <c r="N71" s="54"/>
      <c r="O71" s="54"/>
      <c r="P71" s="54"/>
      <c r="Q71" s="54"/>
      <c r="R71" s="54"/>
      <c r="S71" s="54"/>
      <c r="T71" s="54"/>
      <c r="U71" s="54"/>
    </row>
    <row r="72" spans="2:21" ht="72.2" customHeight="1" x14ac:dyDescent="0.2">
      <c r="B72" s="46" t="s">
        <v>147</v>
      </c>
      <c r="C72" s="47" t="s">
        <v>35</v>
      </c>
      <c r="D72" s="48" t="s">
        <v>39</v>
      </c>
      <c r="E72" s="179" t="s">
        <v>148</v>
      </c>
      <c r="F72" s="180"/>
      <c r="G72" s="181"/>
      <c r="H72" s="50"/>
      <c r="I72" s="51">
        <v>600600</v>
      </c>
      <c r="J72" s="51">
        <v>70226.740000000005</v>
      </c>
      <c r="K72" s="52">
        <f t="shared" si="2"/>
        <v>530373.26</v>
      </c>
      <c r="L72" s="53"/>
      <c r="M72" s="54" t="str">
        <f t="shared" si="3"/>
        <v>00011601203010000140</v>
      </c>
      <c r="N72" s="54"/>
      <c r="O72" s="54"/>
      <c r="P72" s="54"/>
      <c r="Q72" s="54"/>
      <c r="R72" s="54"/>
      <c r="S72" s="54"/>
      <c r="T72" s="54"/>
      <c r="U72" s="54"/>
    </row>
    <row r="73" spans="2:21" ht="112.7" customHeight="1" x14ac:dyDescent="0.2">
      <c r="B73" s="46" t="s">
        <v>149</v>
      </c>
      <c r="C73" s="47" t="s">
        <v>35</v>
      </c>
      <c r="D73" s="48" t="s">
        <v>39</v>
      </c>
      <c r="E73" s="179" t="s">
        <v>150</v>
      </c>
      <c r="F73" s="180"/>
      <c r="G73" s="181"/>
      <c r="H73" s="50"/>
      <c r="I73" s="51">
        <v>67000</v>
      </c>
      <c r="J73" s="51">
        <v>7500</v>
      </c>
      <c r="K73" s="52">
        <f t="shared" si="2"/>
        <v>59500</v>
      </c>
      <c r="L73" s="53"/>
      <c r="M73" s="54" t="str">
        <f t="shared" si="3"/>
        <v>00011601333010000140</v>
      </c>
      <c r="N73" s="54"/>
      <c r="O73" s="54"/>
      <c r="P73" s="54"/>
      <c r="Q73" s="54"/>
      <c r="R73" s="54"/>
      <c r="S73" s="54"/>
      <c r="T73" s="54"/>
      <c r="U73" s="54"/>
    </row>
    <row r="74" spans="2:21" ht="41.65" customHeight="1" x14ac:dyDescent="0.2">
      <c r="B74" s="46" t="s">
        <v>151</v>
      </c>
      <c r="C74" s="47" t="s">
        <v>35</v>
      </c>
      <c r="D74" s="48" t="s">
        <v>39</v>
      </c>
      <c r="E74" s="179" t="s">
        <v>152</v>
      </c>
      <c r="F74" s="180"/>
      <c r="G74" s="181"/>
      <c r="H74" s="50"/>
      <c r="I74" s="51">
        <v>5000</v>
      </c>
      <c r="J74" s="51">
        <v>0</v>
      </c>
      <c r="K74" s="52">
        <f t="shared" si="2"/>
        <v>5000</v>
      </c>
      <c r="L74" s="53"/>
      <c r="M74" s="54" t="str">
        <f t="shared" si="3"/>
        <v>00011602020020000140</v>
      </c>
      <c r="N74" s="54"/>
      <c r="O74" s="54"/>
      <c r="P74" s="54"/>
      <c r="Q74" s="54"/>
      <c r="R74" s="54"/>
      <c r="S74" s="54"/>
      <c r="T74" s="54"/>
      <c r="U74" s="54"/>
    </row>
    <row r="75" spans="2:21" ht="62.1" customHeight="1" x14ac:dyDescent="0.2">
      <c r="B75" s="46" t="s">
        <v>153</v>
      </c>
      <c r="C75" s="47" t="s">
        <v>35</v>
      </c>
      <c r="D75" s="48" t="s">
        <v>39</v>
      </c>
      <c r="E75" s="179" t="s">
        <v>154</v>
      </c>
      <c r="F75" s="180"/>
      <c r="G75" s="181"/>
      <c r="H75" s="50"/>
      <c r="I75" s="51">
        <v>299700</v>
      </c>
      <c r="J75" s="51">
        <v>0</v>
      </c>
      <c r="K75" s="52">
        <f t="shared" si="2"/>
        <v>299700</v>
      </c>
      <c r="L75" s="53"/>
      <c r="M75" s="54" t="str">
        <f t="shared" si="3"/>
        <v>00011607010050000140</v>
      </c>
      <c r="N75" s="54"/>
      <c r="O75" s="54"/>
      <c r="P75" s="54"/>
      <c r="Q75" s="54"/>
      <c r="R75" s="54"/>
      <c r="S75" s="54"/>
      <c r="T75" s="54"/>
      <c r="U75" s="54"/>
    </row>
    <row r="76" spans="2:21" ht="62.1" customHeight="1" x14ac:dyDescent="0.2">
      <c r="B76" s="46" t="s">
        <v>155</v>
      </c>
      <c r="C76" s="47" t="s">
        <v>35</v>
      </c>
      <c r="D76" s="48" t="s">
        <v>39</v>
      </c>
      <c r="E76" s="179" t="s">
        <v>156</v>
      </c>
      <c r="F76" s="180"/>
      <c r="G76" s="181"/>
      <c r="H76" s="50"/>
      <c r="I76" s="51">
        <v>168900</v>
      </c>
      <c r="J76" s="51">
        <v>54638.93</v>
      </c>
      <c r="K76" s="52">
        <f t="shared" si="2"/>
        <v>114261.07</v>
      </c>
      <c r="L76" s="53"/>
      <c r="M76" s="54" t="str">
        <f t="shared" si="3"/>
        <v>00011607090050000140</v>
      </c>
      <c r="N76" s="54"/>
      <c r="O76" s="54"/>
      <c r="P76" s="54"/>
      <c r="Q76" s="54"/>
      <c r="R76" s="54"/>
      <c r="S76" s="54"/>
      <c r="T76" s="54"/>
      <c r="U76" s="54"/>
    </row>
    <row r="77" spans="2:21" ht="41.65" customHeight="1" x14ac:dyDescent="0.2">
      <c r="B77" s="46" t="s">
        <v>157</v>
      </c>
      <c r="C77" s="47" t="s">
        <v>35</v>
      </c>
      <c r="D77" s="48" t="s">
        <v>39</v>
      </c>
      <c r="E77" s="179" t="s">
        <v>158</v>
      </c>
      <c r="F77" s="180"/>
      <c r="G77" s="181"/>
      <c r="H77" s="50"/>
      <c r="I77" s="51">
        <v>175700</v>
      </c>
      <c r="J77" s="51">
        <v>11772.92</v>
      </c>
      <c r="K77" s="52">
        <f t="shared" si="2"/>
        <v>163927.07999999999</v>
      </c>
      <c r="L77" s="53"/>
      <c r="M77" s="54" t="str">
        <f t="shared" si="3"/>
        <v>00011610100050000140</v>
      </c>
      <c r="N77" s="54"/>
      <c r="O77" s="54"/>
      <c r="P77" s="54"/>
      <c r="Q77" s="54"/>
      <c r="R77" s="54"/>
      <c r="S77" s="54"/>
      <c r="T77" s="54"/>
      <c r="U77" s="54"/>
    </row>
    <row r="78" spans="2:21" ht="51.95" customHeight="1" x14ac:dyDescent="0.2">
      <c r="B78" s="46" t="s">
        <v>159</v>
      </c>
      <c r="C78" s="47" t="s">
        <v>35</v>
      </c>
      <c r="D78" s="48" t="s">
        <v>39</v>
      </c>
      <c r="E78" s="179" t="s">
        <v>160</v>
      </c>
      <c r="F78" s="180"/>
      <c r="G78" s="181"/>
      <c r="H78" s="50"/>
      <c r="I78" s="51">
        <v>122000</v>
      </c>
      <c r="J78" s="51">
        <v>35011.5</v>
      </c>
      <c r="K78" s="52">
        <f t="shared" si="2"/>
        <v>86988.5</v>
      </c>
      <c r="L78" s="53"/>
      <c r="M78" s="54" t="str">
        <f t="shared" si="3"/>
        <v>00011610123010000140</v>
      </c>
      <c r="N78" s="54"/>
      <c r="O78" s="54"/>
      <c r="P78" s="54"/>
      <c r="Q78" s="54"/>
      <c r="R78" s="54"/>
      <c r="S78" s="54"/>
      <c r="T78" s="54"/>
      <c r="U78" s="54"/>
    </row>
    <row r="79" spans="2:21" ht="62.1" customHeight="1" x14ac:dyDescent="0.2">
      <c r="B79" s="46" t="s">
        <v>161</v>
      </c>
      <c r="C79" s="47" t="s">
        <v>35</v>
      </c>
      <c r="D79" s="48" t="s">
        <v>39</v>
      </c>
      <c r="E79" s="179" t="s">
        <v>162</v>
      </c>
      <c r="F79" s="180"/>
      <c r="G79" s="181"/>
      <c r="H79" s="50"/>
      <c r="I79" s="51">
        <v>0</v>
      </c>
      <c r="J79" s="51">
        <v>243.2</v>
      </c>
      <c r="K79" s="52">
        <f t="shared" si="2"/>
        <v>0</v>
      </c>
      <c r="L79" s="53"/>
      <c r="M79" s="54" t="str">
        <f t="shared" si="3"/>
        <v>00011610129010000140</v>
      </c>
      <c r="N79" s="54"/>
      <c r="O79" s="54"/>
      <c r="P79" s="54"/>
      <c r="Q79" s="54"/>
      <c r="R79" s="54"/>
      <c r="S79" s="54"/>
      <c r="T79" s="54"/>
      <c r="U79" s="54"/>
    </row>
    <row r="80" spans="2:21" ht="132.94999999999999" customHeight="1" x14ac:dyDescent="0.2">
      <c r="B80" s="46" t="s">
        <v>163</v>
      </c>
      <c r="C80" s="47" t="s">
        <v>35</v>
      </c>
      <c r="D80" s="48" t="s">
        <v>39</v>
      </c>
      <c r="E80" s="179" t="s">
        <v>164</v>
      </c>
      <c r="F80" s="180"/>
      <c r="G80" s="181"/>
      <c r="H80" s="50"/>
      <c r="I80" s="51">
        <v>379000</v>
      </c>
      <c r="J80" s="51">
        <v>486260</v>
      </c>
      <c r="K80" s="52">
        <f t="shared" si="2"/>
        <v>0</v>
      </c>
      <c r="L80" s="53"/>
      <c r="M80" s="54" t="str">
        <f t="shared" si="3"/>
        <v>00011611050010000140</v>
      </c>
      <c r="N80" s="54"/>
      <c r="O80" s="54"/>
      <c r="P80" s="54"/>
      <c r="Q80" s="54"/>
      <c r="R80" s="54"/>
      <c r="S80" s="54"/>
      <c r="T80" s="54"/>
      <c r="U80" s="54"/>
    </row>
    <row r="81" spans="2:21" ht="21.4" customHeight="1" x14ac:dyDescent="0.2">
      <c r="B81" s="46" t="s">
        <v>165</v>
      </c>
      <c r="C81" s="47" t="s">
        <v>35</v>
      </c>
      <c r="D81" s="48" t="s">
        <v>39</v>
      </c>
      <c r="E81" s="179" t="s">
        <v>166</v>
      </c>
      <c r="F81" s="180"/>
      <c r="G81" s="181"/>
      <c r="H81" s="50"/>
      <c r="I81" s="51">
        <v>0</v>
      </c>
      <c r="J81" s="51">
        <v>-230295.55</v>
      </c>
      <c r="K81" s="52">
        <f t="shared" si="2"/>
        <v>0</v>
      </c>
      <c r="L81" s="53"/>
      <c r="M81" s="54" t="str">
        <f t="shared" si="3"/>
        <v>00011701050050000180</v>
      </c>
      <c r="N81" s="54"/>
      <c r="O81" s="54"/>
      <c r="P81" s="54"/>
      <c r="Q81" s="54"/>
      <c r="R81" s="54"/>
      <c r="S81" s="54"/>
      <c r="T81" s="54"/>
      <c r="U81" s="54"/>
    </row>
    <row r="82" spans="2:21" ht="21.4" customHeight="1" x14ac:dyDescent="0.2">
      <c r="B82" s="46" t="s">
        <v>167</v>
      </c>
      <c r="C82" s="47" t="s">
        <v>35</v>
      </c>
      <c r="D82" s="48" t="s">
        <v>39</v>
      </c>
      <c r="E82" s="179" t="s">
        <v>168</v>
      </c>
      <c r="F82" s="180"/>
      <c r="G82" s="181"/>
      <c r="H82" s="50"/>
      <c r="I82" s="51">
        <v>1234000</v>
      </c>
      <c r="J82" s="51">
        <v>243451.85</v>
      </c>
      <c r="K82" s="52">
        <f t="shared" ref="K82:K113" si="4">IF(IF(I82="",0,I82)=0,0,(IF(I82&gt;0,IF(J82&gt;I82,0,I82-J82),IF(J82&gt;I82,I82-J82,0))))</f>
        <v>990548.15</v>
      </c>
      <c r="L82" s="53"/>
      <c r="M82" s="54" t="str">
        <f t="shared" ref="M82:M113" si="5">IF(D82="","000",D82)&amp;IF(E82="","00000000000000000",E82)</f>
        <v>00011705050050000180</v>
      </c>
      <c r="N82" s="54"/>
      <c r="O82" s="54"/>
      <c r="P82" s="54"/>
      <c r="Q82" s="54"/>
      <c r="R82" s="54"/>
      <c r="S82" s="54"/>
      <c r="T82" s="54"/>
      <c r="U82" s="54"/>
    </row>
    <row r="83" spans="2:21" ht="21.4" customHeight="1" x14ac:dyDescent="0.2">
      <c r="B83" s="46" t="s">
        <v>169</v>
      </c>
      <c r="C83" s="47" t="s">
        <v>35</v>
      </c>
      <c r="D83" s="48" t="s">
        <v>39</v>
      </c>
      <c r="E83" s="179" t="s">
        <v>170</v>
      </c>
      <c r="F83" s="180"/>
      <c r="G83" s="181"/>
      <c r="H83" s="50"/>
      <c r="I83" s="51">
        <v>0</v>
      </c>
      <c r="J83" s="51">
        <v>120000</v>
      </c>
      <c r="K83" s="52">
        <f t="shared" si="4"/>
        <v>0</v>
      </c>
      <c r="L83" s="53"/>
      <c r="M83" s="54" t="str">
        <f t="shared" si="5"/>
        <v>00011715030050000150</v>
      </c>
      <c r="N83" s="54"/>
      <c r="O83" s="54"/>
      <c r="P83" s="54"/>
      <c r="Q83" s="54"/>
      <c r="R83" s="54"/>
      <c r="S83" s="54"/>
      <c r="T83" s="54"/>
      <c r="U83" s="54"/>
    </row>
    <row r="84" spans="2:21" ht="31.7" customHeight="1" x14ac:dyDescent="0.2">
      <c r="B84" s="46" t="s">
        <v>171</v>
      </c>
      <c r="C84" s="47" t="s">
        <v>35</v>
      </c>
      <c r="D84" s="48" t="s">
        <v>39</v>
      </c>
      <c r="E84" s="179" t="s">
        <v>172</v>
      </c>
      <c r="F84" s="180"/>
      <c r="G84" s="181"/>
      <c r="H84" s="50"/>
      <c r="I84" s="51">
        <v>2938200</v>
      </c>
      <c r="J84" s="51">
        <v>587600</v>
      </c>
      <c r="K84" s="52">
        <f t="shared" si="4"/>
        <v>2350600</v>
      </c>
      <c r="L84" s="53"/>
      <c r="M84" s="54" t="str">
        <f t="shared" si="5"/>
        <v>00020215001050000150</v>
      </c>
      <c r="N84" s="54"/>
      <c r="O84" s="54"/>
      <c r="P84" s="54"/>
      <c r="Q84" s="54"/>
      <c r="R84" s="54"/>
      <c r="S84" s="54"/>
      <c r="T84" s="54"/>
      <c r="U84" s="54"/>
    </row>
    <row r="85" spans="2:21" ht="41.65" customHeight="1" x14ac:dyDescent="0.2">
      <c r="B85" s="46" t="s">
        <v>173</v>
      </c>
      <c r="C85" s="47" t="s">
        <v>35</v>
      </c>
      <c r="D85" s="48" t="s">
        <v>39</v>
      </c>
      <c r="E85" s="179" t="s">
        <v>174</v>
      </c>
      <c r="F85" s="180"/>
      <c r="G85" s="181"/>
      <c r="H85" s="50"/>
      <c r="I85" s="51">
        <v>48348033.579999998</v>
      </c>
      <c r="J85" s="51">
        <v>0</v>
      </c>
      <c r="K85" s="52">
        <f t="shared" si="4"/>
        <v>48348033.579999998</v>
      </c>
      <c r="L85" s="53"/>
      <c r="M85" s="54" t="str">
        <f t="shared" si="5"/>
        <v>00020225116050000150</v>
      </c>
      <c r="N85" s="54"/>
      <c r="O85" s="54"/>
      <c r="P85" s="54"/>
      <c r="Q85" s="54"/>
      <c r="R85" s="54"/>
      <c r="S85" s="54"/>
      <c r="T85" s="54"/>
      <c r="U85" s="54"/>
    </row>
    <row r="86" spans="2:21" ht="31.7" customHeight="1" x14ac:dyDescent="0.2">
      <c r="B86" s="46" t="s">
        <v>175</v>
      </c>
      <c r="C86" s="47" t="s">
        <v>35</v>
      </c>
      <c r="D86" s="48" t="s">
        <v>39</v>
      </c>
      <c r="E86" s="179" t="s">
        <v>176</v>
      </c>
      <c r="F86" s="180"/>
      <c r="G86" s="181"/>
      <c r="H86" s="50"/>
      <c r="I86" s="51">
        <v>3022600</v>
      </c>
      <c r="J86" s="51">
        <v>0</v>
      </c>
      <c r="K86" s="52">
        <f t="shared" si="4"/>
        <v>3022600</v>
      </c>
      <c r="L86" s="53"/>
      <c r="M86" s="54" t="str">
        <f t="shared" si="5"/>
        <v>00020225228050000150</v>
      </c>
      <c r="N86" s="54"/>
      <c r="O86" s="54"/>
      <c r="P86" s="54"/>
      <c r="Q86" s="54"/>
      <c r="R86" s="54"/>
      <c r="S86" s="54"/>
      <c r="T86" s="54"/>
      <c r="U86" s="54"/>
    </row>
    <row r="87" spans="2:21" ht="51.95" customHeight="1" x14ac:dyDescent="0.2">
      <c r="B87" s="46" t="s">
        <v>177</v>
      </c>
      <c r="C87" s="47" t="s">
        <v>35</v>
      </c>
      <c r="D87" s="48" t="s">
        <v>39</v>
      </c>
      <c r="E87" s="179" t="s">
        <v>178</v>
      </c>
      <c r="F87" s="180"/>
      <c r="G87" s="181"/>
      <c r="H87" s="50"/>
      <c r="I87" s="51">
        <v>39548025</v>
      </c>
      <c r="J87" s="51">
        <v>9377665.4499999993</v>
      </c>
      <c r="K87" s="52">
        <f t="shared" si="4"/>
        <v>30170359.550000001</v>
      </c>
      <c r="L87" s="53"/>
      <c r="M87" s="54" t="str">
        <f t="shared" si="5"/>
        <v>00020225304050000150</v>
      </c>
      <c r="N87" s="54"/>
      <c r="O87" s="54"/>
      <c r="P87" s="54"/>
      <c r="Q87" s="54"/>
      <c r="R87" s="54"/>
      <c r="S87" s="54"/>
      <c r="T87" s="54"/>
      <c r="U87" s="54"/>
    </row>
    <row r="88" spans="2:21" ht="31.7" customHeight="1" x14ac:dyDescent="0.2">
      <c r="B88" s="46" t="s">
        <v>179</v>
      </c>
      <c r="C88" s="47" t="s">
        <v>35</v>
      </c>
      <c r="D88" s="48" t="s">
        <v>39</v>
      </c>
      <c r="E88" s="179" t="s">
        <v>180</v>
      </c>
      <c r="F88" s="180"/>
      <c r="G88" s="181"/>
      <c r="H88" s="50"/>
      <c r="I88" s="51">
        <v>8848917.8900000006</v>
      </c>
      <c r="J88" s="51">
        <v>0</v>
      </c>
      <c r="K88" s="52">
        <f t="shared" si="4"/>
        <v>8848917.8900000006</v>
      </c>
      <c r="L88" s="53"/>
      <c r="M88" s="54" t="str">
        <f t="shared" si="5"/>
        <v>00020225497050000150</v>
      </c>
      <c r="N88" s="54"/>
      <c r="O88" s="54"/>
      <c r="P88" s="54"/>
      <c r="Q88" s="54"/>
      <c r="R88" s="54"/>
      <c r="S88" s="54"/>
      <c r="T88" s="54"/>
      <c r="U88" s="54"/>
    </row>
    <row r="89" spans="2:21" ht="21.4" customHeight="1" x14ac:dyDescent="0.2">
      <c r="B89" s="46" t="s">
        <v>181</v>
      </c>
      <c r="C89" s="47" t="s">
        <v>35</v>
      </c>
      <c r="D89" s="48" t="s">
        <v>39</v>
      </c>
      <c r="E89" s="179" t="s">
        <v>182</v>
      </c>
      <c r="F89" s="180"/>
      <c r="G89" s="181"/>
      <c r="H89" s="50"/>
      <c r="I89" s="51">
        <v>49880</v>
      </c>
      <c r="J89" s="51">
        <v>0</v>
      </c>
      <c r="K89" s="52">
        <f t="shared" si="4"/>
        <v>49880</v>
      </c>
      <c r="L89" s="53"/>
      <c r="M89" s="54" t="str">
        <f t="shared" si="5"/>
        <v>00020225519050000150</v>
      </c>
      <c r="N89" s="54"/>
      <c r="O89" s="54"/>
      <c r="P89" s="54"/>
      <c r="Q89" s="54"/>
      <c r="R89" s="54"/>
      <c r="S89" s="54"/>
      <c r="T89" s="54"/>
      <c r="U89" s="54"/>
    </row>
    <row r="90" spans="2:21" ht="31.7" customHeight="1" x14ac:dyDescent="0.2">
      <c r="B90" s="46" t="s">
        <v>183</v>
      </c>
      <c r="C90" s="47" t="s">
        <v>35</v>
      </c>
      <c r="D90" s="48" t="s">
        <v>39</v>
      </c>
      <c r="E90" s="179" t="s">
        <v>184</v>
      </c>
      <c r="F90" s="180"/>
      <c r="G90" s="181"/>
      <c r="H90" s="50"/>
      <c r="I90" s="51">
        <v>280180</v>
      </c>
      <c r="J90" s="51">
        <v>0</v>
      </c>
      <c r="K90" s="52">
        <f t="shared" si="4"/>
        <v>280180</v>
      </c>
      <c r="L90" s="53"/>
      <c r="M90" s="54" t="str">
        <f t="shared" si="5"/>
        <v>00020225599050000150</v>
      </c>
      <c r="N90" s="54"/>
      <c r="O90" s="54"/>
      <c r="P90" s="54"/>
      <c r="Q90" s="54"/>
      <c r="R90" s="54"/>
      <c r="S90" s="54"/>
      <c r="T90" s="54"/>
      <c r="U90" s="54"/>
    </row>
    <row r="91" spans="2:21" ht="31.7" customHeight="1" x14ac:dyDescent="0.2">
      <c r="B91" s="46" t="s">
        <v>185</v>
      </c>
      <c r="C91" s="47" t="s">
        <v>35</v>
      </c>
      <c r="D91" s="48" t="s">
        <v>39</v>
      </c>
      <c r="E91" s="179" t="s">
        <v>186</v>
      </c>
      <c r="F91" s="180"/>
      <c r="G91" s="181"/>
      <c r="H91" s="50"/>
      <c r="I91" s="51">
        <v>213604328.69</v>
      </c>
      <c r="J91" s="51">
        <v>102406208.73</v>
      </c>
      <c r="K91" s="52">
        <f t="shared" si="4"/>
        <v>111198119.95999999</v>
      </c>
      <c r="L91" s="53"/>
      <c r="M91" s="54" t="str">
        <f t="shared" si="5"/>
        <v>00020225750050000150</v>
      </c>
      <c r="N91" s="54"/>
      <c r="O91" s="54"/>
      <c r="P91" s="54"/>
      <c r="Q91" s="54"/>
      <c r="R91" s="54"/>
      <c r="S91" s="54"/>
      <c r="T91" s="54"/>
      <c r="U91" s="54"/>
    </row>
    <row r="92" spans="2:21" ht="15" customHeight="1" x14ac:dyDescent="0.2">
      <c r="B92" s="46" t="s">
        <v>187</v>
      </c>
      <c r="C92" s="47" t="s">
        <v>35</v>
      </c>
      <c r="D92" s="48" t="s">
        <v>39</v>
      </c>
      <c r="E92" s="179" t="s">
        <v>188</v>
      </c>
      <c r="F92" s="180"/>
      <c r="G92" s="181"/>
      <c r="H92" s="50"/>
      <c r="I92" s="51">
        <v>241972900</v>
      </c>
      <c r="J92" s="51">
        <v>26735641</v>
      </c>
      <c r="K92" s="52">
        <f t="shared" si="4"/>
        <v>215237259</v>
      </c>
      <c r="L92" s="53"/>
      <c r="M92" s="54" t="str">
        <f t="shared" si="5"/>
        <v>00020229999050000150</v>
      </c>
      <c r="N92" s="54"/>
      <c r="O92" s="54"/>
      <c r="P92" s="54"/>
      <c r="Q92" s="54"/>
      <c r="R92" s="54"/>
      <c r="S92" s="54"/>
      <c r="T92" s="54"/>
      <c r="U92" s="54"/>
    </row>
    <row r="93" spans="2:21" ht="31.7" customHeight="1" x14ac:dyDescent="0.2">
      <c r="B93" s="46" t="s">
        <v>189</v>
      </c>
      <c r="C93" s="47" t="s">
        <v>35</v>
      </c>
      <c r="D93" s="48" t="s">
        <v>39</v>
      </c>
      <c r="E93" s="179" t="s">
        <v>190</v>
      </c>
      <c r="F93" s="180"/>
      <c r="G93" s="181"/>
      <c r="H93" s="50"/>
      <c r="I93" s="51">
        <v>4514300</v>
      </c>
      <c r="J93" s="51">
        <v>743000</v>
      </c>
      <c r="K93" s="52">
        <f t="shared" si="4"/>
        <v>3771300</v>
      </c>
      <c r="L93" s="53"/>
      <c r="M93" s="54" t="str">
        <f t="shared" si="5"/>
        <v>00020230021050000150</v>
      </c>
      <c r="N93" s="54"/>
      <c r="O93" s="54"/>
      <c r="P93" s="54"/>
      <c r="Q93" s="54"/>
      <c r="R93" s="54"/>
      <c r="S93" s="54"/>
      <c r="T93" s="54"/>
      <c r="U93" s="54"/>
    </row>
    <row r="94" spans="2:21" ht="31.7" customHeight="1" x14ac:dyDescent="0.2">
      <c r="B94" s="46" t="s">
        <v>191</v>
      </c>
      <c r="C94" s="47" t="s">
        <v>35</v>
      </c>
      <c r="D94" s="48" t="s">
        <v>39</v>
      </c>
      <c r="E94" s="179" t="s">
        <v>192</v>
      </c>
      <c r="F94" s="180"/>
      <c r="G94" s="181"/>
      <c r="H94" s="50"/>
      <c r="I94" s="51">
        <v>666950800</v>
      </c>
      <c r="J94" s="51">
        <v>113454900</v>
      </c>
      <c r="K94" s="52">
        <f t="shared" si="4"/>
        <v>553495900</v>
      </c>
      <c r="L94" s="53"/>
      <c r="M94" s="54" t="str">
        <f t="shared" si="5"/>
        <v>00020230024050000150</v>
      </c>
      <c r="N94" s="54"/>
      <c r="O94" s="54"/>
      <c r="P94" s="54"/>
      <c r="Q94" s="54"/>
      <c r="R94" s="54"/>
      <c r="S94" s="54"/>
      <c r="T94" s="54"/>
      <c r="U94" s="54"/>
    </row>
    <row r="95" spans="2:21" ht="51.95" customHeight="1" x14ac:dyDescent="0.2">
      <c r="B95" s="46" t="s">
        <v>193</v>
      </c>
      <c r="C95" s="47" t="s">
        <v>35</v>
      </c>
      <c r="D95" s="48" t="s">
        <v>39</v>
      </c>
      <c r="E95" s="179" t="s">
        <v>194</v>
      </c>
      <c r="F95" s="180"/>
      <c r="G95" s="181"/>
      <c r="H95" s="50"/>
      <c r="I95" s="51">
        <v>29101300</v>
      </c>
      <c r="J95" s="51">
        <v>5300000</v>
      </c>
      <c r="K95" s="52">
        <f t="shared" si="4"/>
        <v>23801300</v>
      </c>
      <c r="L95" s="53"/>
      <c r="M95" s="54" t="str">
        <f t="shared" si="5"/>
        <v>00020230027050000150</v>
      </c>
      <c r="N95" s="54"/>
      <c r="O95" s="54"/>
      <c r="P95" s="54"/>
      <c r="Q95" s="54"/>
      <c r="R95" s="54"/>
      <c r="S95" s="54"/>
      <c r="T95" s="54"/>
      <c r="U95" s="54"/>
    </row>
    <row r="96" spans="2:21" ht="62.1" customHeight="1" x14ac:dyDescent="0.2">
      <c r="B96" s="46" t="s">
        <v>195</v>
      </c>
      <c r="C96" s="47" t="s">
        <v>35</v>
      </c>
      <c r="D96" s="48" t="s">
        <v>39</v>
      </c>
      <c r="E96" s="179" t="s">
        <v>196</v>
      </c>
      <c r="F96" s="180"/>
      <c r="G96" s="181"/>
      <c r="H96" s="50"/>
      <c r="I96" s="51">
        <v>4490700</v>
      </c>
      <c r="J96" s="51">
        <v>500000</v>
      </c>
      <c r="K96" s="52">
        <f t="shared" si="4"/>
        <v>3990700</v>
      </c>
      <c r="L96" s="53"/>
      <c r="M96" s="54" t="str">
        <f t="shared" si="5"/>
        <v>00020230029050000150</v>
      </c>
      <c r="N96" s="54"/>
      <c r="O96" s="54"/>
      <c r="P96" s="54"/>
      <c r="Q96" s="54"/>
      <c r="R96" s="54"/>
      <c r="S96" s="54"/>
      <c r="T96" s="54"/>
      <c r="U96" s="54"/>
    </row>
    <row r="97" spans="2:21" ht="51.95" customHeight="1" x14ac:dyDescent="0.2">
      <c r="B97" s="46" t="s">
        <v>197</v>
      </c>
      <c r="C97" s="47" t="s">
        <v>35</v>
      </c>
      <c r="D97" s="48" t="s">
        <v>39</v>
      </c>
      <c r="E97" s="179" t="s">
        <v>198</v>
      </c>
      <c r="F97" s="180"/>
      <c r="G97" s="181"/>
      <c r="H97" s="50"/>
      <c r="I97" s="51">
        <v>47311700</v>
      </c>
      <c r="J97" s="51">
        <v>0</v>
      </c>
      <c r="K97" s="52">
        <f t="shared" si="4"/>
        <v>47311700</v>
      </c>
      <c r="L97" s="53"/>
      <c r="M97" s="54" t="str">
        <f t="shared" si="5"/>
        <v>00020235082050000150</v>
      </c>
      <c r="N97" s="54"/>
      <c r="O97" s="54"/>
      <c r="P97" s="54"/>
      <c r="Q97" s="54"/>
      <c r="R97" s="54"/>
      <c r="S97" s="54"/>
      <c r="T97" s="54"/>
      <c r="U97" s="54"/>
    </row>
    <row r="98" spans="2:21" ht="41.65" customHeight="1" x14ac:dyDescent="0.2">
      <c r="B98" s="46" t="s">
        <v>199</v>
      </c>
      <c r="C98" s="47" t="s">
        <v>35</v>
      </c>
      <c r="D98" s="48" t="s">
        <v>39</v>
      </c>
      <c r="E98" s="179" t="s">
        <v>200</v>
      </c>
      <c r="F98" s="180"/>
      <c r="G98" s="181"/>
      <c r="H98" s="50"/>
      <c r="I98" s="51">
        <v>1887900</v>
      </c>
      <c r="J98" s="51">
        <v>471975</v>
      </c>
      <c r="K98" s="52">
        <f t="shared" si="4"/>
        <v>1415925</v>
      </c>
      <c r="L98" s="53"/>
      <c r="M98" s="54" t="str">
        <f t="shared" si="5"/>
        <v>00020235118050000150</v>
      </c>
      <c r="N98" s="54"/>
      <c r="O98" s="54"/>
      <c r="P98" s="54"/>
      <c r="Q98" s="54"/>
      <c r="R98" s="54"/>
      <c r="S98" s="54"/>
      <c r="T98" s="54"/>
      <c r="U98" s="54"/>
    </row>
    <row r="99" spans="2:21" ht="51.95" customHeight="1" x14ac:dyDescent="0.2">
      <c r="B99" s="46" t="s">
        <v>201</v>
      </c>
      <c r="C99" s="47" t="s">
        <v>35</v>
      </c>
      <c r="D99" s="48" t="s">
        <v>39</v>
      </c>
      <c r="E99" s="179" t="s">
        <v>202</v>
      </c>
      <c r="F99" s="180"/>
      <c r="G99" s="181"/>
      <c r="H99" s="50"/>
      <c r="I99" s="51">
        <v>50300</v>
      </c>
      <c r="J99" s="51">
        <v>0</v>
      </c>
      <c r="K99" s="52">
        <f t="shared" si="4"/>
        <v>50300</v>
      </c>
      <c r="L99" s="53"/>
      <c r="M99" s="54" t="str">
        <f t="shared" si="5"/>
        <v>00020235120050000150</v>
      </c>
      <c r="N99" s="54"/>
      <c r="O99" s="54"/>
      <c r="P99" s="54"/>
      <c r="Q99" s="54"/>
      <c r="R99" s="54"/>
      <c r="S99" s="54"/>
      <c r="T99" s="54"/>
      <c r="U99" s="54"/>
    </row>
    <row r="100" spans="2:21" ht="51.95" customHeight="1" x14ac:dyDescent="0.2">
      <c r="B100" s="46" t="s">
        <v>203</v>
      </c>
      <c r="C100" s="47" t="s">
        <v>35</v>
      </c>
      <c r="D100" s="48" t="s">
        <v>39</v>
      </c>
      <c r="E100" s="179" t="s">
        <v>204</v>
      </c>
      <c r="F100" s="180"/>
      <c r="G100" s="181"/>
      <c r="H100" s="50"/>
      <c r="I100" s="51">
        <v>1868030</v>
      </c>
      <c r="J100" s="51">
        <v>311338</v>
      </c>
      <c r="K100" s="52">
        <f t="shared" si="4"/>
        <v>1556692</v>
      </c>
      <c r="L100" s="53"/>
      <c r="M100" s="54" t="str">
        <f t="shared" si="5"/>
        <v>00020235179050000150</v>
      </c>
      <c r="N100" s="54"/>
      <c r="O100" s="54"/>
      <c r="P100" s="54"/>
      <c r="Q100" s="54"/>
      <c r="R100" s="54"/>
      <c r="S100" s="54"/>
      <c r="T100" s="54"/>
      <c r="U100" s="54"/>
    </row>
    <row r="101" spans="2:21" ht="92.45" customHeight="1" x14ac:dyDescent="0.2">
      <c r="B101" s="46" t="s">
        <v>205</v>
      </c>
      <c r="C101" s="47" t="s">
        <v>35</v>
      </c>
      <c r="D101" s="48" t="s">
        <v>39</v>
      </c>
      <c r="E101" s="179" t="s">
        <v>206</v>
      </c>
      <c r="F101" s="180"/>
      <c r="G101" s="181"/>
      <c r="H101" s="50"/>
      <c r="I101" s="51">
        <v>51715400</v>
      </c>
      <c r="J101" s="51">
        <v>11741309.33</v>
      </c>
      <c r="K101" s="52">
        <f t="shared" si="4"/>
        <v>39974090.670000002</v>
      </c>
      <c r="L101" s="53"/>
      <c r="M101" s="54" t="str">
        <f t="shared" si="5"/>
        <v>00020235303050000150</v>
      </c>
      <c r="N101" s="54"/>
      <c r="O101" s="54"/>
      <c r="P101" s="54"/>
      <c r="Q101" s="54"/>
      <c r="R101" s="54"/>
      <c r="S101" s="54"/>
      <c r="T101" s="54"/>
      <c r="U101" s="54"/>
    </row>
    <row r="102" spans="2:21" ht="31.7" customHeight="1" x14ac:dyDescent="0.2">
      <c r="B102" s="46" t="s">
        <v>207</v>
      </c>
      <c r="C102" s="47" t="s">
        <v>35</v>
      </c>
      <c r="D102" s="48" t="s">
        <v>39</v>
      </c>
      <c r="E102" s="179" t="s">
        <v>208</v>
      </c>
      <c r="F102" s="180"/>
      <c r="G102" s="181"/>
      <c r="H102" s="50"/>
      <c r="I102" s="51">
        <v>4377200</v>
      </c>
      <c r="J102" s="51">
        <v>461901.43</v>
      </c>
      <c r="K102" s="52">
        <f t="shared" si="4"/>
        <v>3915298.57</v>
      </c>
      <c r="L102" s="53"/>
      <c r="M102" s="54" t="str">
        <f t="shared" si="5"/>
        <v>00020235930050000150</v>
      </c>
      <c r="N102" s="54"/>
      <c r="O102" s="54"/>
      <c r="P102" s="54"/>
      <c r="Q102" s="54"/>
      <c r="R102" s="54"/>
      <c r="S102" s="54"/>
      <c r="T102" s="54"/>
      <c r="U102" s="54"/>
    </row>
    <row r="103" spans="2:21" ht="51.95" customHeight="1" x14ac:dyDescent="0.2">
      <c r="B103" s="46" t="s">
        <v>209</v>
      </c>
      <c r="C103" s="47" t="s">
        <v>35</v>
      </c>
      <c r="D103" s="48" t="s">
        <v>39</v>
      </c>
      <c r="E103" s="179" t="s">
        <v>210</v>
      </c>
      <c r="F103" s="180"/>
      <c r="G103" s="181"/>
      <c r="H103" s="50"/>
      <c r="I103" s="51">
        <v>1520460</v>
      </c>
      <c r="J103" s="51">
        <v>0</v>
      </c>
      <c r="K103" s="52">
        <f t="shared" si="4"/>
        <v>1520460</v>
      </c>
      <c r="L103" s="53"/>
      <c r="M103" s="54" t="str">
        <f t="shared" si="5"/>
        <v>00020240014050000150</v>
      </c>
      <c r="N103" s="54"/>
      <c r="O103" s="54"/>
      <c r="P103" s="54"/>
      <c r="Q103" s="54"/>
      <c r="R103" s="54"/>
      <c r="S103" s="54"/>
      <c r="T103" s="54"/>
      <c r="U103" s="54"/>
    </row>
    <row r="104" spans="2:21" ht="112.7" customHeight="1" x14ac:dyDescent="0.2">
      <c r="B104" s="46" t="s">
        <v>211</v>
      </c>
      <c r="C104" s="47" t="s">
        <v>35</v>
      </c>
      <c r="D104" s="48" t="s">
        <v>39</v>
      </c>
      <c r="E104" s="179" t="s">
        <v>212</v>
      </c>
      <c r="F104" s="180"/>
      <c r="G104" s="181"/>
      <c r="H104" s="50"/>
      <c r="I104" s="51">
        <v>546840</v>
      </c>
      <c r="J104" s="51">
        <v>91140</v>
      </c>
      <c r="K104" s="52">
        <f t="shared" si="4"/>
        <v>455700</v>
      </c>
      <c r="L104" s="53"/>
      <c r="M104" s="54" t="str">
        <f t="shared" si="5"/>
        <v>00020245050050000150</v>
      </c>
      <c r="N104" s="54"/>
      <c r="O104" s="54"/>
      <c r="P104" s="54"/>
      <c r="Q104" s="54"/>
      <c r="R104" s="54"/>
      <c r="S104" s="54"/>
      <c r="T104" s="54"/>
      <c r="U104" s="54"/>
    </row>
    <row r="105" spans="2:21" ht="21.4" customHeight="1" x14ac:dyDescent="0.2">
      <c r="B105" s="46" t="s">
        <v>213</v>
      </c>
      <c r="C105" s="47" t="s">
        <v>35</v>
      </c>
      <c r="D105" s="48" t="s">
        <v>39</v>
      </c>
      <c r="E105" s="179" t="s">
        <v>214</v>
      </c>
      <c r="F105" s="180"/>
      <c r="G105" s="181"/>
      <c r="H105" s="50"/>
      <c r="I105" s="51">
        <v>19169981.859999999</v>
      </c>
      <c r="J105" s="51">
        <v>3428664.86</v>
      </c>
      <c r="K105" s="52">
        <f t="shared" si="4"/>
        <v>15741317</v>
      </c>
      <c r="L105" s="53"/>
      <c r="M105" s="54" t="str">
        <f t="shared" si="5"/>
        <v>00020249999050000150</v>
      </c>
      <c r="N105" s="54"/>
      <c r="O105" s="54"/>
      <c r="P105" s="54"/>
      <c r="Q105" s="54"/>
      <c r="R105" s="54"/>
      <c r="S105" s="54"/>
      <c r="T105" s="54"/>
      <c r="U105" s="54"/>
    </row>
    <row r="106" spans="2:21" ht="21.4" customHeight="1" x14ac:dyDescent="0.2">
      <c r="B106" s="46" t="s">
        <v>215</v>
      </c>
      <c r="C106" s="47" t="s">
        <v>35</v>
      </c>
      <c r="D106" s="48" t="s">
        <v>39</v>
      </c>
      <c r="E106" s="179" t="s">
        <v>216</v>
      </c>
      <c r="F106" s="180"/>
      <c r="G106" s="181"/>
      <c r="H106" s="50"/>
      <c r="I106" s="51">
        <v>481000</v>
      </c>
      <c r="J106" s="51">
        <v>25150</v>
      </c>
      <c r="K106" s="52">
        <f t="shared" si="4"/>
        <v>455850</v>
      </c>
      <c r="L106" s="53"/>
      <c r="M106" s="54" t="str">
        <f t="shared" si="5"/>
        <v>00020705030050000150</v>
      </c>
      <c r="N106" s="54"/>
      <c r="O106" s="54"/>
      <c r="P106" s="54"/>
      <c r="Q106" s="54"/>
      <c r="R106" s="54"/>
      <c r="S106" s="54"/>
      <c r="T106" s="54"/>
      <c r="U106" s="54"/>
    </row>
    <row r="107" spans="2:21" ht="31.7" customHeight="1" x14ac:dyDescent="0.2">
      <c r="B107" s="46" t="s">
        <v>217</v>
      </c>
      <c r="C107" s="47" t="s">
        <v>35</v>
      </c>
      <c r="D107" s="48" t="s">
        <v>39</v>
      </c>
      <c r="E107" s="179" t="s">
        <v>218</v>
      </c>
      <c r="F107" s="180"/>
      <c r="G107" s="181"/>
      <c r="H107" s="50"/>
      <c r="I107" s="51">
        <v>0</v>
      </c>
      <c r="J107" s="51">
        <v>5346250.1399999997</v>
      </c>
      <c r="K107" s="52">
        <f t="shared" si="4"/>
        <v>0</v>
      </c>
      <c r="L107" s="53"/>
      <c r="M107" s="54" t="str">
        <f t="shared" si="5"/>
        <v>00021805010050000150</v>
      </c>
      <c r="N107" s="54"/>
      <c r="O107" s="54"/>
      <c r="P107" s="54"/>
      <c r="Q107" s="54"/>
      <c r="R107" s="54"/>
      <c r="S107" s="54"/>
      <c r="T107" s="54"/>
      <c r="U107" s="54"/>
    </row>
    <row r="108" spans="2:21" ht="31.7" customHeight="1" x14ac:dyDescent="0.2">
      <c r="B108" s="46" t="s">
        <v>219</v>
      </c>
      <c r="C108" s="47" t="s">
        <v>35</v>
      </c>
      <c r="D108" s="48" t="s">
        <v>39</v>
      </c>
      <c r="E108" s="179" t="s">
        <v>220</v>
      </c>
      <c r="F108" s="180"/>
      <c r="G108" s="181"/>
      <c r="H108" s="50"/>
      <c r="I108" s="51">
        <v>0</v>
      </c>
      <c r="J108" s="51">
        <v>1504409.87</v>
      </c>
      <c r="K108" s="52">
        <f t="shared" si="4"/>
        <v>0</v>
      </c>
      <c r="L108" s="53"/>
      <c r="M108" s="54" t="str">
        <f t="shared" si="5"/>
        <v>00021805020050000150</v>
      </c>
      <c r="N108" s="54"/>
      <c r="O108" s="54"/>
      <c r="P108" s="54"/>
      <c r="Q108" s="54"/>
      <c r="R108" s="54"/>
      <c r="S108" s="54"/>
      <c r="T108" s="54"/>
      <c r="U108" s="54"/>
    </row>
    <row r="109" spans="2:21" ht="41.65" customHeight="1" x14ac:dyDescent="0.2">
      <c r="B109" s="46" t="s">
        <v>221</v>
      </c>
      <c r="C109" s="47" t="s">
        <v>35</v>
      </c>
      <c r="D109" s="48" t="s">
        <v>39</v>
      </c>
      <c r="E109" s="179" t="s">
        <v>222</v>
      </c>
      <c r="F109" s="180"/>
      <c r="G109" s="181"/>
      <c r="H109" s="50"/>
      <c r="I109" s="51">
        <v>0</v>
      </c>
      <c r="J109" s="51">
        <v>166480.97</v>
      </c>
      <c r="K109" s="52">
        <f t="shared" si="4"/>
        <v>0</v>
      </c>
      <c r="L109" s="53"/>
      <c r="M109" s="54" t="str">
        <f t="shared" si="5"/>
        <v>00021860010050000150</v>
      </c>
      <c r="N109" s="54"/>
      <c r="O109" s="54"/>
      <c r="P109" s="54"/>
      <c r="Q109" s="54"/>
      <c r="R109" s="54"/>
      <c r="S109" s="54"/>
      <c r="T109" s="54"/>
      <c r="U109" s="54"/>
    </row>
    <row r="110" spans="2:21" ht="51.95" customHeight="1" x14ac:dyDescent="0.2">
      <c r="B110" s="46" t="s">
        <v>223</v>
      </c>
      <c r="C110" s="47" t="s">
        <v>35</v>
      </c>
      <c r="D110" s="48" t="s">
        <v>39</v>
      </c>
      <c r="E110" s="179" t="s">
        <v>224</v>
      </c>
      <c r="F110" s="180"/>
      <c r="G110" s="181"/>
      <c r="H110" s="50"/>
      <c r="I110" s="51">
        <v>0</v>
      </c>
      <c r="J110" s="51">
        <v>-949974.13</v>
      </c>
      <c r="K110" s="52">
        <f t="shared" si="4"/>
        <v>0</v>
      </c>
      <c r="L110" s="53"/>
      <c r="M110" s="54" t="str">
        <f t="shared" si="5"/>
        <v>00021925304050000150</v>
      </c>
      <c r="N110" s="54"/>
      <c r="O110" s="54"/>
      <c r="P110" s="54"/>
      <c r="Q110" s="54"/>
      <c r="R110" s="54"/>
      <c r="S110" s="54"/>
      <c r="T110" s="54"/>
      <c r="U110" s="54"/>
    </row>
    <row r="111" spans="2:21" ht="31.7" customHeight="1" x14ac:dyDescent="0.2">
      <c r="B111" s="46" t="s">
        <v>225</v>
      </c>
      <c r="C111" s="47" t="s">
        <v>35</v>
      </c>
      <c r="D111" s="48" t="s">
        <v>39</v>
      </c>
      <c r="E111" s="179" t="s">
        <v>226</v>
      </c>
      <c r="F111" s="180"/>
      <c r="G111" s="181"/>
      <c r="H111" s="50"/>
      <c r="I111" s="51">
        <v>0</v>
      </c>
      <c r="J111" s="51">
        <v>-5241337.55</v>
      </c>
      <c r="K111" s="52">
        <f t="shared" si="4"/>
        <v>0</v>
      </c>
      <c r="L111" s="53"/>
      <c r="M111" s="54" t="str">
        <f t="shared" si="5"/>
        <v>00021925513050000150</v>
      </c>
      <c r="N111" s="54"/>
      <c r="O111" s="54"/>
      <c r="P111" s="54"/>
      <c r="Q111" s="54"/>
      <c r="R111" s="54"/>
      <c r="S111" s="54"/>
      <c r="T111" s="54"/>
      <c r="U111" s="54"/>
    </row>
    <row r="112" spans="2:21" ht="92.45" customHeight="1" x14ac:dyDescent="0.2">
      <c r="B112" s="46" t="s">
        <v>227</v>
      </c>
      <c r="C112" s="47" t="s">
        <v>35</v>
      </c>
      <c r="D112" s="48" t="s">
        <v>39</v>
      </c>
      <c r="E112" s="179" t="s">
        <v>228</v>
      </c>
      <c r="F112" s="180"/>
      <c r="G112" s="181"/>
      <c r="H112" s="50"/>
      <c r="I112" s="51">
        <v>0</v>
      </c>
      <c r="J112" s="51">
        <v>-370730.3</v>
      </c>
      <c r="K112" s="52">
        <f t="shared" si="4"/>
        <v>0</v>
      </c>
      <c r="L112" s="53"/>
      <c r="M112" s="54" t="str">
        <f t="shared" si="5"/>
        <v>00021935303050000150</v>
      </c>
      <c r="N112" s="54"/>
      <c r="O112" s="54"/>
      <c r="P112" s="54"/>
      <c r="Q112" s="54"/>
      <c r="R112" s="54"/>
      <c r="S112" s="54"/>
      <c r="T112" s="54"/>
      <c r="U112" s="54"/>
    </row>
    <row r="113" spans="2:21" ht="41.65" customHeight="1" x14ac:dyDescent="0.2">
      <c r="B113" s="46" t="s">
        <v>229</v>
      </c>
      <c r="C113" s="47" t="s">
        <v>35</v>
      </c>
      <c r="D113" s="48" t="s">
        <v>39</v>
      </c>
      <c r="E113" s="179" t="s">
        <v>230</v>
      </c>
      <c r="F113" s="180"/>
      <c r="G113" s="181"/>
      <c r="H113" s="50"/>
      <c r="I113" s="51">
        <v>0</v>
      </c>
      <c r="J113" s="51">
        <v>-2041474.11</v>
      </c>
      <c r="K113" s="52">
        <f t="shared" si="4"/>
        <v>0</v>
      </c>
      <c r="L113" s="53"/>
      <c r="M113" s="54" t="str">
        <f t="shared" si="5"/>
        <v>00021960010050000150</v>
      </c>
      <c r="N113" s="54"/>
      <c r="O113" s="54"/>
      <c r="P113" s="54"/>
      <c r="Q113" s="54"/>
      <c r="R113" s="54"/>
      <c r="S113" s="54"/>
      <c r="T113" s="54"/>
      <c r="U113" s="54"/>
    </row>
    <row r="114" spans="2:21" ht="0.75" customHeight="1" x14ac:dyDescent="0.2">
      <c r="B114" s="55"/>
      <c r="C114" s="56"/>
      <c r="D114" s="57"/>
      <c r="E114" s="182"/>
      <c r="F114" s="183"/>
      <c r="G114" s="184"/>
      <c r="H114" s="182"/>
      <c r="I114" s="60"/>
      <c r="J114" s="60"/>
      <c r="K114" s="61"/>
      <c r="L114" s="62"/>
    </row>
    <row r="115" spans="2:21" ht="15" customHeight="1" x14ac:dyDescent="0.2">
      <c r="B115" s="63"/>
      <c r="C115" s="64"/>
      <c r="D115" s="65"/>
      <c r="E115" s="65"/>
      <c r="F115" s="65"/>
      <c r="G115" s="65"/>
      <c r="H115" s="65"/>
      <c r="I115" s="66"/>
      <c r="J115" s="66"/>
      <c r="K115" s="65"/>
      <c r="L115" s="13"/>
    </row>
    <row r="116" spans="2:21" ht="12.75" customHeight="1" x14ac:dyDescent="0.25">
      <c r="B116" s="129" t="s">
        <v>231</v>
      </c>
      <c r="C116" s="129"/>
      <c r="D116" s="129"/>
      <c r="E116" s="129"/>
      <c r="F116" s="129"/>
      <c r="G116" s="129"/>
      <c r="H116" s="129"/>
      <c r="I116" s="129"/>
      <c r="J116" s="129"/>
      <c r="K116" s="129"/>
      <c r="L116" s="67"/>
    </row>
    <row r="117" spans="2:21" ht="15" customHeight="1" x14ac:dyDescent="0.2">
      <c r="B117" s="26"/>
      <c r="C117" s="26"/>
      <c r="D117" s="1"/>
      <c r="E117" s="1"/>
      <c r="F117" s="1"/>
      <c r="G117" s="1"/>
      <c r="H117" s="1"/>
      <c r="I117" s="27"/>
      <c r="J117" s="27"/>
      <c r="K117" s="68" t="s">
        <v>232</v>
      </c>
      <c r="L117" s="69"/>
    </row>
    <row r="118" spans="2:21" ht="12.75" customHeight="1" x14ac:dyDescent="0.2">
      <c r="B118" s="131" t="s">
        <v>25</v>
      </c>
      <c r="C118" s="134" t="s">
        <v>26</v>
      </c>
      <c r="D118" s="134" t="s">
        <v>233</v>
      </c>
      <c r="E118" s="138"/>
      <c r="F118" s="139"/>
      <c r="G118" s="131"/>
      <c r="H118" s="134"/>
      <c r="I118" s="134" t="s">
        <v>28</v>
      </c>
      <c r="J118" s="134" t="s">
        <v>29</v>
      </c>
      <c r="K118" s="138" t="s">
        <v>30</v>
      </c>
      <c r="L118" s="28"/>
    </row>
    <row r="119" spans="2:21" ht="15" customHeight="1" x14ac:dyDescent="0.2">
      <c r="B119" s="131"/>
      <c r="C119" s="134"/>
      <c r="D119" s="140"/>
      <c r="E119" s="141"/>
      <c r="F119" s="141"/>
      <c r="G119" s="141"/>
      <c r="H119" s="140"/>
      <c r="I119" s="134"/>
      <c r="J119" s="134"/>
      <c r="K119" s="138"/>
      <c r="L119" s="28"/>
    </row>
    <row r="120" spans="2:21" ht="15" customHeight="1" x14ac:dyDescent="0.2">
      <c r="B120" s="131"/>
      <c r="C120" s="134"/>
      <c r="D120" s="142"/>
      <c r="E120" s="141"/>
      <c r="F120" s="141"/>
      <c r="G120" s="141"/>
      <c r="H120" s="142"/>
      <c r="I120" s="134"/>
      <c r="J120" s="134"/>
      <c r="K120" s="138"/>
      <c r="L120" s="28"/>
    </row>
    <row r="121" spans="2:21" ht="13.5" customHeight="1" x14ac:dyDescent="0.2">
      <c r="B121" s="29">
        <v>1</v>
      </c>
      <c r="C121" s="30">
        <v>2</v>
      </c>
      <c r="D121" s="143">
        <v>3</v>
      </c>
      <c r="E121" s="144"/>
      <c r="F121" s="145"/>
      <c r="G121" s="146"/>
      <c r="H121" s="31"/>
      <c r="I121" s="32" t="s">
        <v>31</v>
      </c>
      <c r="J121" s="32" t="s">
        <v>32</v>
      </c>
      <c r="K121" s="33" t="s">
        <v>33</v>
      </c>
      <c r="L121" s="34"/>
    </row>
    <row r="122" spans="2:21" ht="15" customHeight="1" x14ac:dyDescent="0.2">
      <c r="B122" s="35" t="s">
        <v>234</v>
      </c>
      <c r="C122" s="36" t="s">
        <v>235</v>
      </c>
      <c r="D122" s="147" t="s">
        <v>36</v>
      </c>
      <c r="E122" s="148"/>
      <c r="F122" s="149"/>
      <c r="G122" s="150"/>
      <c r="H122" s="37"/>
      <c r="I122" s="38">
        <v>2178419452.7800002</v>
      </c>
      <c r="J122" s="38">
        <v>316116283.37</v>
      </c>
      <c r="K122" s="39">
        <v>1862303169.4100001</v>
      </c>
      <c r="L122" s="40"/>
    </row>
    <row r="123" spans="2:21" ht="12.75" customHeight="1" x14ac:dyDescent="0.2">
      <c r="B123" s="41" t="s">
        <v>37</v>
      </c>
      <c r="C123" s="42"/>
      <c r="D123" s="151"/>
      <c r="E123" s="152"/>
      <c r="F123" s="153"/>
      <c r="G123" s="154"/>
      <c r="H123" s="43"/>
      <c r="I123" s="44"/>
      <c r="J123" s="44"/>
      <c r="K123" s="45"/>
      <c r="L123" s="40"/>
    </row>
    <row r="124" spans="2:21" ht="21.4" customHeight="1" x14ac:dyDescent="0.2">
      <c r="B124" s="46" t="s">
        <v>236</v>
      </c>
      <c r="C124" s="47" t="s">
        <v>235</v>
      </c>
      <c r="D124" s="48" t="s">
        <v>39</v>
      </c>
      <c r="E124" s="70" t="s">
        <v>237</v>
      </c>
      <c r="F124" s="70" t="s">
        <v>238</v>
      </c>
      <c r="G124" s="49" t="s">
        <v>239</v>
      </c>
      <c r="H124" s="71"/>
      <c r="I124" s="51">
        <v>2688840</v>
      </c>
      <c r="J124" s="51">
        <v>433124.25</v>
      </c>
      <c r="K124" s="52">
        <f t="shared" ref="K124:K187" si="6">IF(IF(I124="",0,I124)=0,0,(IF(I124&gt;0,IF(J124&gt;I124,0,I124-J124),IF(J124&gt;I124,I124-J124,0))))</f>
        <v>2255715.75</v>
      </c>
      <c r="L124" s="72"/>
      <c r="M124" s="54" t="str">
        <f t="shared" ref="M124:M187" si="7">IF(D124="","000",D124)&amp;IF(E124="","0000",E124)&amp;IF(F124="","0000000000",F124)&amp;IF(G124="","000",G124)&amp;H124</f>
        <v>00001029510000040121</v>
      </c>
      <c r="N124" s="54"/>
      <c r="O124" s="54"/>
      <c r="P124" s="54"/>
      <c r="Q124" s="54"/>
      <c r="R124" s="54"/>
      <c r="S124" s="54"/>
      <c r="T124" s="54"/>
      <c r="U124" s="54"/>
    </row>
    <row r="125" spans="2:21" ht="31.7" customHeight="1" x14ac:dyDescent="0.2">
      <c r="B125" s="46" t="s">
        <v>240</v>
      </c>
      <c r="C125" s="47" t="s">
        <v>235</v>
      </c>
      <c r="D125" s="48" t="s">
        <v>39</v>
      </c>
      <c r="E125" s="70" t="s">
        <v>237</v>
      </c>
      <c r="F125" s="70" t="s">
        <v>238</v>
      </c>
      <c r="G125" s="49" t="s">
        <v>241</v>
      </c>
      <c r="H125" s="71"/>
      <c r="I125" s="51">
        <v>45000</v>
      </c>
      <c r="J125" s="51">
        <v>0</v>
      </c>
      <c r="K125" s="52">
        <f t="shared" si="6"/>
        <v>45000</v>
      </c>
      <c r="L125" s="72"/>
      <c r="M125" s="54" t="str">
        <f t="shared" si="7"/>
        <v>00001029510000040122</v>
      </c>
      <c r="N125" s="54"/>
      <c r="O125" s="54"/>
      <c r="P125" s="54"/>
      <c r="Q125" s="54"/>
      <c r="R125" s="54"/>
      <c r="S125" s="54"/>
      <c r="T125" s="54"/>
      <c r="U125" s="54"/>
    </row>
    <row r="126" spans="2:21" ht="31.7" customHeight="1" x14ac:dyDescent="0.2">
      <c r="B126" s="46" t="s">
        <v>242</v>
      </c>
      <c r="C126" s="47" t="s">
        <v>235</v>
      </c>
      <c r="D126" s="48" t="s">
        <v>39</v>
      </c>
      <c r="E126" s="70" t="s">
        <v>237</v>
      </c>
      <c r="F126" s="70" t="s">
        <v>238</v>
      </c>
      <c r="G126" s="49" t="s">
        <v>243</v>
      </c>
      <c r="H126" s="71"/>
      <c r="I126" s="51">
        <v>812030</v>
      </c>
      <c r="J126" s="51">
        <v>130803.53</v>
      </c>
      <c r="K126" s="52">
        <f t="shared" si="6"/>
        <v>681226.47</v>
      </c>
      <c r="L126" s="72"/>
      <c r="M126" s="54" t="str">
        <f t="shared" si="7"/>
        <v>00001029510000040129</v>
      </c>
      <c r="N126" s="54"/>
      <c r="O126" s="54"/>
      <c r="P126" s="54"/>
      <c r="Q126" s="54"/>
      <c r="R126" s="54"/>
      <c r="S126" s="54"/>
      <c r="T126" s="54"/>
      <c r="U126" s="54"/>
    </row>
    <row r="127" spans="2:21" ht="15" customHeight="1" x14ac:dyDescent="0.2">
      <c r="B127" s="46" t="s">
        <v>244</v>
      </c>
      <c r="C127" s="47" t="s">
        <v>235</v>
      </c>
      <c r="D127" s="48" t="s">
        <v>39</v>
      </c>
      <c r="E127" s="70" t="s">
        <v>245</v>
      </c>
      <c r="F127" s="70" t="s">
        <v>246</v>
      </c>
      <c r="G127" s="49" t="s">
        <v>247</v>
      </c>
      <c r="H127" s="71"/>
      <c r="I127" s="51">
        <v>901000</v>
      </c>
      <c r="J127" s="51">
        <v>0</v>
      </c>
      <c r="K127" s="52">
        <f t="shared" si="6"/>
        <v>901000</v>
      </c>
      <c r="L127" s="72"/>
      <c r="M127" s="54" t="str">
        <f t="shared" si="7"/>
        <v>00001041820070280530</v>
      </c>
      <c r="N127" s="54"/>
      <c r="O127" s="54"/>
      <c r="P127" s="54"/>
      <c r="Q127" s="54"/>
      <c r="R127" s="54"/>
      <c r="S127" s="54"/>
      <c r="T127" s="54"/>
      <c r="U127" s="54"/>
    </row>
    <row r="128" spans="2:21" ht="15" customHeight="1" x14ac:dyDescent="0.2">
      <c r="B128" s="46" t="s">
        <v>244</v>
      </c>
      <c r="C128" s="47" t="s">
        <v>235</v>
      </c>
      <c r="D128" s="48" t="s">
        <v>39</v>
      </c>
      <c r="E128" s="70" t="s">
        <v>245</v>
      </c>
      <c r="F128" s="70" t="s">
        <v>248</v>
      </c>
      <c r="G128" s="49" t="s">
        <v>247</v>
      </c>
      <c r="H128" s="71"/>
      <c r="I128" s="51">
        <v>6000</v>
      </c>
      <c r="J128" s="51">
        <v>0</v>
      </c>
      <c r="K128" s="52">
        <f t="shared" si="6"/>
        <v>6000</v>
      </c>
      <c r="L128" s="72"/>
      <c r="M128" s="54" t="str">
        <f t="shared" si="7"/>
        <v>00001041820070650530</v>
      </c>
      <c r="N128" s="54"/>
      <c r="O128" s="54"/>
      <c r="P128" s="54"/>
      <c r="Q128" s="54"/>
      <c r="R128" s="54"/>
      <c r="S128" s="54"/>
      <c r="T128" s="54"/>
      <c r="U128" s="54"/>
    </row>
    <row r="129" spans="2:21" ht="21.4" customHeight="1" x14ac:dyDescent="0.2">
      <c r="B129" s="46" t="s">
        <v>236</v>
      </c>
      <c r="C129" s="47" t="s">
        <v>235</v>
      </c>
      <c r="D129" s="48" t="s">
        <v>39</v>
      </c>
      <c r="E129" s="70" t="s">
        <v>245</v>
      </c>
      <c r="F129" s="70" t="s">
        <v>249</v>
      </c>
      <c r="G129" s="49" t="s">
        <v>239</v>
      </c>
      <c r="H129" s="71"/>
      <c r="I129" s="51">
        <v>76000</v>
      </c>
      <c r="J129" s="51">
        <v>0</v>
      </c>
      <c r="K129" s="52">
        <f t="shared" si="6"/>
        <v>76000</v>
      </c>
      <c r="L129" s="72"/>
      <c r="M129" s="54" t="str">
        <f t="shared" si="7"/>
        <v>00001049000081040121</v>
      </c>
      <c r="N129" s="54"/>
      <c r="O129" s="54"/>
      <c r="P129" s="54"/>
      <c r="Q129" s="54"/>
      <c r="R129" s="54"/>
      <c r="S129" s="54"/>
      <c r="T129" s="54"/>
      <c r="U129" s="54"/>
    </row>
    <row r="130" spans="2:21" ht="31.7" customHeight="1" x14ac:dyDescent="0.2">
      <c r="B130" s="46" t="s">
        <v>240</v>
      </c>
      <c r="C130" s="47" t="s">
        <v>235</v>
      </c>
      <c r="D130" s="48" t="s">
        <v>39</v>
      </c>
      <c r="E130" s="70" t="s">
        <v>245</v>
      </c>
      <c r="F130" s="70" t="s">
        <v>249</v>
      </c>
      <c r="G130" s="49" t="s">
        <v>241</v>
      </c>
      <c r="H130" s="71"/>
      <c r="I130" s="51">
        <v>7200</v>
      </c>
      <c r="J130" s="51">
        <v>0</v>
      </c>
      <c r="K130" s="52">
        <f t="shared" si="6"/>
        <v>7200</v>
      </c>
      <c r="L130" s="72"/>
      <c r="M130" s="54" t="str">
        <f t="shared" si="7"/>
        <v>00001049000081040122</v>
      </c>
      <c r="N130" s="54"/>
      <c r="O130" s="54"/>
      <c r="P130" s="54"/>
      <c r="Q130" s="54"/>
      <c r="R130" s="54"/>
      <c r="S130" s="54"/>
      <c r="T130" s="54"/>
      <c r="U130" s="54"/>
    </row>
    <row r="131" spans="2:21" ht="31.7" customHeight="1" x14ac:dyDescent="0.2">
      <c r="B131" s="46" t="s">
        <v>242</v>
      </c>
      <c r="C131" s="47" t="s">
        <v>235</v>
      </c>
      <c r="D131" s="48" t="s">
        <v>39</v>
      </c>
      <c r="E131" s="70" t="s">
        <v>245</v>
      </c>
      <c r="F131" s="70" t="s">
        <v>249</v>
      </c>
      <c r="G131" s="49" t="s">
        <v>243</v>
      </c>
      <c r="H131" s="71"/>
      <c r="I131" s="51">
        <v>22960</v>
      </c>
      <c r="J131" s="51">
        <v>0</v>
      </c>
      <c r="K131" s="52">
        <f t="shared" si="6"/>
        <v>22960</v>
      </c>
      <c r="L131" s="72"/>
      <c r="M131" s="54" t="str">
        <f t="shared" si="7"/>
        <v>00001049000081040129</v>
      </c>
      <c r="N131" s="54"/>
      <c r="O131" s="54"/>
      <c r="P131" s="54"/>
      <c r="Q131" s="54"/>
      <c r="R131" s="54"/>
      <c r="S131" s="54"/>
      <c r="T131" s="54"/>
      <c r="U131" s="54"/>
    </row>
    <row r="132" spans="2:21" ht="15" customHeight="1" x14ac:dyDescent="0.2">
      <c r="B132" s="46" t="s">
        <v>250</v>
      </c>
      <c r="C132" s="47" t="s">
        <v>235</v>
      </c>
      <c r="D132" s="48" t="s">
        <v>39</v>
      </c>
      <c r="E132" s="70" t="s">
        <v>245</v>
      </c>
      <c r="F132" s="70" t="s">
        <v>249</v>
      </c>
      <c r="G132" s="49" t="s">
        <v>251</v>
      </c>
      <c r="H132" s="71"/>
      <c r="I132" s="51">
        <v>3200</v>
      </c>
      <c r="J132" s="51">
        <v>0</v>
      </c>
      <c r="K132" s="52">
        <f t="shared" si="6"/>
        <v>3200</v>
      </c>
      <c r="L132" s="72"/>
      <c r="M132" s="54" t="str">
        <f t="shared" si="7"/>
        <v>00001049000081040244</v>
      </c>
      <c r="N132" s="54"/>
      <c r="O132" s="54"/>
      <c r="P132" s="54"/>
      <c r="Q132" s="54"/>
      <c r="R132" s="54"/>
      <c r="S132" s="54"/>
      <c r="T132" s="54"/>
      <c r="U132" s="54"/>
    </row>
    <row r="133" spans="2:21" ht="15" customHeight="1" x14ac:dyDescent="0.2">
      <c r="B133" s="46" t="s">
        <v>250</v>
      </c>
      <c r="C133" s="47" t="s">
        <v>235</v>
      </c>
      <c r="D133" s="48" t="s">
        <v>39</v>
      </c>
      <c r="E133" s="70" t="s">
        <v>245</v>
      </c>
      <c r="F133" s="70" t="s">
        <v>252</v>
      </c>
      <c r="G133" s="49" t="s">
        <v>251</v>
      </c>
      <c r="H133" s="71"/>
      <c r="I133" s="51">
        <v>1000</v>
      </c>
      <c r="J133" s="51">
        <v>0</v>
      </c>
      <c r="K133" s="52">
        <f t="shared" si="6"/>
        <v>1000</v>
      </c>
      <c r="L133" s="72"/>
      <c r="M133" s="54" t="str">
        <f t="shared" si="7"/>
        <v>00001049300070650244</v>
      </c>
      <c r="N133" s="54"/>
      <c r="O133" s="54"/>
      <c r="P133" s="54"/>
      <c r="Q133" s="54"/>
      <c r="R133" s="54"/>
      <c r="S133" s="54"/>
      <c r="T133" s="54"/>
      <c r="U133" s="54"/>
    </row>
    <row r="134" spans="2:21" ht="21.4" customHeight="1" x14ac:dyDescent="0.2">
      <c r="B134" s="46" t="s">
        <v>236</v>
      </c>
      <c r="C134" s="47" t="s">
        <v>235</v>
      </c>
      <c r="D134" s="48" t="s">
        <v>39</v>
      </c>
      <c r="E134" s="70" t="s">
        <v>245</v>
      </c>
      <c r="F134" s="70" t="s">
        <v>253</v>
      </c>
      <c r="G134" s="49" t="s">
        <v>239</v>
      </c>
      <c r="H134" s="71"/>
      <c r="I134" s="51">
        <v>68584660</v>
      </c>
      <c r="J134" s="51">
        <v>9590274.4399999995</v>
      </c>
      <c r="K134" s="52">
        <f t="shared" si="6"/>
        <v>58994385.560000002</v>
      </c>
      <c r="L134" s="72"/>
      <c r="M134" s="54" t="str">
        <f t="shared" si="7"/>
        <v>00001049530001000121</v>
      </c>
      <c r="N134" s="54"/>
      <c r="O134" s="54"/>
      <c r="P134" s="54"/>
      <c r="Q134" s="54"/>
      <c r="R134" s="54"/>
      <c r="S134" s="54"/>
      <c r="T134" s="54"/>
      <c r="U134" s="54"/>
    </row>
    <row r="135" spans="2:21" ht="31.7" customHeight="1" x14ac:dyDescent="0.2">
      <c r="B135" s="46" t="s">
        <v>240</v>
      </c>
      <c r="C135" s="47" t="s">
        <v>235</v>
      </c>
      <c r="D135" s="48" t="s">
        <v>39</v>
      </c>
      <c r="E135" s="70" t="s">
        <v>245</v>
      </c>
      <c r="F135" s="70" t="s">
        <v>253</v>
      </c>
      <c r="G135" s="49" t="s">
        <v>241</v>
      </c>
      <c r="H135" s="71"/>
      <c r="I135" s="51">
        <v>3690000</v>
      </c>
      <c r="J135" s="51">
        <v>381750</v>
      </c>
      <c r="K135" s="52">
        <f t="shared" si="6"/>
        <v>3308250</v>
      </c>
      <c r="L135" s="72"/>
      <c r="M135" s="54" t="str">
        <f t="shared" si="7"/>
        <v>00001049530001000122</v>
      </c>
      <c r="N135" s="54"/>
      <c r="O135" s="54"/>
      <c r="P135" s="54"/>
      <c r="Q135" s="54"/>
      <c r="R135" s="54"/>
      <c r="S135" s="54"/>
      <c r="T135" s="54"/>
      <c r="U135" s="54"/>
    </row>
    <row r="136" spans="2:21" ht="31.7" customHeight="1" x14ac:dyDescent="0.2">
      <c r="B136" s="46" t="s">
        <v>242</v>
      </c>
      <c r="C136" s="47" t="s">
        <v>235</v>
      </c>
      <c r="D136" s="48" t="s">
        <v>39</v>
      </c>
      <c r="E136" s="70" t="s">
        <v>245</v>
      </c>
      <c r="F136" s="70" t="s">
        <v>253</v>
      </c>
      <c r="G136" s="49" t="s">
        <v>243</v>
      </c>
      <c r="H136" s="71"/>
      <c r="I136" s="51">
        <v>20712570</v>
      </c>
      <c r="J136" s="51">
        <v>2876901.77</v>
      </c>
      <c r="K136" s="52">
        <f t="shared" si="6"/>
        <v>17835668.23</v>
      </c>
      <c r="L136" s="72"/>
      <c r="M136" s="54" t="str">
        <f t="shared" si="7"/>
        <v>00001049530001000129</v>
      </c>
      <c r="N136" s="54"/>
      <c r="O136" s="54"/>
      <c r="P136" s="54"/>
      <c r="Q136" s="54"/>
      <c r="R136" s="54"/>
      <c r="S136" s="54"/>
      <c r="T136" s="54"/>
      <c r="U136" s="54"/>
    </row>
    <row r="137" spans="2:21" ht="15" customHeight="1" x14ac:dyDescent="0.2">
      <c r="B137" s="46" t="s">
        <v>250</v>
      </c>
      <c r="C137" s="47" t="s">
        <v>235</v>
      </c>
      <c r="D137" s="48" t="s">
        <v>39</v>
      </c>
      <c r="E137" s="70" t="s">
        <v>245</v>
      </c>
      <c r="F137" s="70" t="s">
        <v>253</v>
      </c>
      <c r="G137" s="49" t="s">
        <v>251</v>
      </c>
      <c r="H137" s="71"/>
      <c r="I137" s="51">
        <v>3308876</v>
      </c>
      <c r="J137" s="51">
        <v>338938.62</v>
      </c>
      <c r="K137" s="52">
        <f t="shared" si="6"/>
        <v>2969937.38</v>
      </c>
      <c r="L137" s="72"/>
      <c r="M137" s="54" t="str">
        <f t="shared" si="7"/>
        <v>00001049530001000244</v>
      </c>
      <c r="N137" s="54"/>
      <c r="O137" s="54"/>
      <c r="P137" s="54"/>
      <c r="Q137" s="54"/>
      <c r="R137" s="54"/>
      <c r="S137" s="54"/>
      <c r="T137" s="54"/>
      <c r="U137" s="54"/>
    </row>
    <row r="138" spans="2:21" ht="15" customHeight="1" x14ac:dyDescent="0.2">
      <c r="B138" s="46" t="s">
        <v>254</v>
      </c>
      <c r="C138" s="47" t="s">
        <v>235</v>
      </c>
      <c r="D138" s="48" t="s">
        <v>39</v>
      </c>
      <c r="E138" s="70" t="s">
        <v>245</v>
      </c>
      <c r="F138" s="70" t="s">
        <v>253</v>
      </c>
      <c r="G138" s="49" t="s">
        <v>255</v>
      </c>
      <c r="H138" s="71"/>
      <c r="I138" s="51">
        <v>1064000</v>
      </c>
      <c r="J138" s="51">
        <v>295000</v>
      </c>
      <c r="K138" s="52">
        <f t="shared" si="6"/>
        <v>769000</v>
      </c>
      <c r="L138" s="72"/>
      <c r="M138" s="54" t="str">
        <f t="shared" si="7"/>
        <v>00001049530001000853</v>
      </c>
      <c r="N138" s="54"/>
      <c r="O138" s="54"/>
      <c r="P138" s="54"/>
      <c r="Q138" s="54"/>
      <c r="R138" s="54"/>
      <c r="S138" s="54"/>
      <c r="T138" s="54"/>
      <c r="U138" s="54"/>
    </row>
    <row r="139" spans="2:21" ht="21.4" customHeight="1" x14ac:dyDescent="0.2">
      <c r="B139" s="46" t="s">
        <v>236</v>
      </c>
      <c r="C139" s="47" t="s">
        <v>235</v>
      </c>
      <c r="D139" s="48" t="s">
        <v>39</v>
      </c>
      <c r="E139" s="70" t="s">
        <v>245</v>
      </c>
      <c r="F139" s="70" t="s">
        <v>256</v>
      </c>
      <c r="G139" s="49" t="s">
        <v>239</v>
      </c>
      <c r="H139" s="71"/>
      <c r="I139" s="51">
        <v>2865000</v>
      </c>
      <c r="J139" s="51">
        <v>606479.26</v>
      </c>
      <c r="K139" s="52">
        <f t="shared" si="6"/>
        <v>2258520.7400000002</v>
      </c>
      <c r="L139" s="72"/>
      <c r="M139" s="54" t="str">
        <f t="shared" si="7"/>
        <v>00001049530070280121</v>
      </c>
      <c r="N139" s="54"/>
      <c r="O139" s="54"/>
      <c r="P139" s="54"/>
      <c r="Q139" s="54"/>
      <c r="R139" s="54"/>
      <c r="S139" s="54"/>
      <c r="T139" s="54"/>
      <c r="U139" s="54"/>
    </row>
    <row r="140" spans="2:21" ht="31.7" customHeight="1" x14ac:dyDescent="0.2">
      <c r="B140" s="46" t="s">
        <v>240</v>
      </c>
      <c r="C140" s="47" t="s">
        <v>235</v>
      </c>
      <c r="D140" s="48" t="s">
        <v>39</v>
      </c>
      <c r="E140" s="70" t="s">
        <v>245</v>
      </c>
      <c r="F140" s="70" t="s">
        <v>256</v>
      </c>
      <c r="G140" s="49" t="s">
        <v>241</v>
      </c>
      <c r="H140" s="71"/>
      <c r="I140" s="51">
        <v>90000</v>
      </c>
      <c r="J140" s="51">
        <v>0</v>
      </c>
      <c r="K140" s="52">
        <f t="shared" si="6"/>
        <v>90000</v>
      </c>
      <c r="L140" s="72"/>
      <c r="M140" s="54" t="str">
        <f t="shared" si="7"/>
        <v>00001049530070280122</v>
      </c>
      <c r="N140" s="54"/>
      <c r="O140" s="54"/>
      <c r="P140" s="54"/>
      <c r="Q140" s="54"/>
      <c r="R140" s="54"/>
      <c r="S140" s="54"/>
      <c r="T140" s="54"/>
      <c r="U140" s="54"/>
    </row>
    <row r="141" spans="2:21" ht="31.7" customHeight="1" x14ac:dyDescent="0.2">
      <c r="B141" s="46" t="s">
        <v>242</v>
      </c>
      <c r="C141" s="47" t="s">
        <v>235</v>
      </c>
      <c r="D141" s="48" t="s">
        <v>39</v>
      </c>
      <c r="E141" s="70" t="s">
        <v>245</v>
      </c>
      <c r="F141" s="70" t="s">
        <v>256</v>
      </c>
      <c r="G141" s="49" t="s">
        <v>243</v>
      </c>
      <c r="H141" s="71"/>
      <c r="I141" s="51">
        <v>864700</v>
      </c>
      <c r="J141" s="51">
        <v>183821.58</v>
      </c>
      <c r="K141" s="52">
        <f t="shared" si="6"/>
        <v>680878.42</v>
      </c>
      <c r="L141" s="72"/>
      <c r="M141" s="54" t="str">
        <f t="shared" si="7"/>
        <v>00001049530070280129</v>
      </c>
      <c r="N141" s="54"/>
      <c r="O141" s="54"/>
      <c r="P141" s="54"/>
      <c r="Q141" s="54"/>
      <c r="R141" s="54"/>
      <c r="S141" s="54"/>
      <c r="T141" s="54"/>
      <c r="U141" s="54"/>
    </row>
    <row r="142" spans="2:21" ht="15" customHeight="1" x14ac:dyDescent="0.2">
      <c r="B142" s="46" t="s">
        <v>250</v>
      </c>
      <c r="C142" s="47" t="s">
        <v>235</v>
      </c>
      <c r="D142" s="48" t="s">
        <v>39</v>
      </c>
      <c r="E142" s="70" t="s">
        <v>245</v>
      </c>
      <c r="F142" s="70" t="s">
        <v>256</v>
      </c>
      <c r="G142" s="49" t="s">
        <v>251</v>
      </c>
      <c r="H142" s="71"/>
      <c r="I142" s="51">
        <v>70000</v>
      </c>
      <c r="J142" s="51">
        <v>16585.66</v>
      </c>
      <c r="K142" s="52">
        <f t="shared" si="6"/>
        <v>53414.34</v>
      </c>
      <c r="L142" s="72"/>
      <c r="M142" s="54" t="str">
        <f t="shared" si="7"/>
        <v>00001049530070280244</v>
      </c>
      <c r="N142" s="54"/>
      <c r="O142" s="54"/>
      <c r="P142" s="54"/>
      <c r="Q142" s="54"/>
      <c r="R142" s="54"/>
      <c r="S142" s="54"/>
      <c r="T142" s="54"/>
      <c r="U142" s="54"/>
    </row>
    <row r="143" spans="2:21" ht="15" customHeight="1" x14ac:dyDescent="0.2">
      <c r="B143" s="46" t="s">
        <v>250</v>
      </c>
      <c r="C143" s="47" t="s">
        <v>235</v>
      </c>
      <c r="D143" s="48" t="s">
        <v>39</v>
      </c>
      <c r="E143" s="70" t="s">
        <v>257</v>
      </c>
      <c r="F143" s="70" t="s">
        <v>258</v>
      </c>
      <c r="G143" s="49" t="s">
        <v>251</v>
      </c>
      <c r="H143" s="71"/>
      <c r="I143" s="51">
        <v>50300</v>
      </c>
      <c r="J143" s="51">
        <v>0</v>
      </c>
      <c r="K143" s="52">
        <f t="shared" si="6"/>
        <v>50300</v>
      </c>
      <c r="L143" s="72"/>
      <c r="M143" s="54" t="str">
        <f t="shared" si="7"/>
        <v>00001059300051200244</v>
      </c>
      <c r="N143" s="54"/>
      <c r="O143" s="54"/>
      <c r="P143" s="54"/>
      <c r="Q143" s="54"/>
      <c r="R143" s="54"/>
      <c r="S143" s="54"/>
      <c r="T143" s="54"/>
      <c r="U143" s="54"/>
    </row>
    <row r="144" spans="2:21" ht="15" customHeight="1" x14ac:dyDescent="0.2">
      <c r="B144" s="46" t="s">
        <v>250</v>
      </c>
      <c r="C144" s="47" t="s">
        <v>235</v>
      </c>
      <c r="D144" s="48" t="s">
        <v>39</v>
      </c>
      <c r="E144" s="70" t="s">
        <v>259</v>
      </c>
      <c r="F144" s="70" t="s">
        <v>260</v>
      </c>
      <c r="G144" s="49" t="s">
        <v>251</v>
      </c>
      <c r="H144" s="71"/>
      <c r="I144" s="51">
        <v>20000</v>
      </c>
      <c r="J144" s="51">
        <v>0</v>
      </c>
      <c r="K144" s="52">
        <f t="shared" si="6"/>
        <v>20000</v>
      </c>
      <c r="L144" s="72"/>
      <c r="M144" s="54" t="str">
        <f t="shared" si="7"/>
        <v>00001061700022280244</v>
      </c>
      <c r="N144" s="54"/>
      <c r="O144" s="54"/>
      <c r="P144" s="54"/>
      <c r="Q144" s="54"/>
      <c r="R144" s="54"/>
      <c r="S144" s="54"/>
      <c r="T144" s="54"/>
      <c r="U144" s="54"/>
    </row>
    <row r="145" spans="2:21" ht="21.4" customHeight="1" x14ac:dyDescent="0.2">
      <c r="B145" s="46" t="s">
        <v>236</v>
      </c>
      <c r="C145" s="47" t="s">
        <v>235</v>
      </c>
      <c r="D145" s="48" t="s">
        <v>39</v>
      </c>
      <c r="E145" s="70" t="s">
        <v>259</v>
      </c>
      <c r="F145" s="70" t="s">
        <v>261</v>
      </c>
      <c r="G145" s="49" t="s">
        <v>239</v>
      </c>
      <c r="H145" s="71"/>
      <c r="I145" s="51">
        <v>10077800</v>
      </c>
      <c r="J145" s="51">
        <v>1336250.18</v>
      </c>
      <c r="K145" s="52">
        <f t="shared" si="6"/>
        <v>8741549.8200000003</v>
      </c>
      <c r="L145" s="72"/>
      <c r="M145" s="54" t="str">
        <f t="shared" si="7"/>
        <v>00001061810001000121</v>
      </c>
      <c r="N145" s="54"/>
      <c r="O145" s="54"/>
      <c r="P145" s="54"/>
      <c r="Q145" s="54"/>
      <c r="R145" s="54"/>
      <c r="S145" s="54"/>
      <c r="T145" s="54"/>
      <c r="U145" s="54"/>
    </row>
    <row r="146" spans="2:21" ht="31.7" customHeight="1" x14ac:dyDescent="0.2">
      <c r="B146" s="46" t="s">
        <v>240</v>
      </c>
      <c r="C146" s="47" t="s">
        <v>235</v>
      </c>
      <c r="D146" s="48" t="s">
        <v>39</v>
      </c>
      <c r="E146" s="70" t="s">
        <v>259</v>
      </c>
      <c r="F146" s="70" t="s">
        <v>261</v>
      </c>
      <c r="G146" s="49" t="s">
        <v>241</v>
      </c>
      <c r="H146" s="71"/>
      <c r="I146" s="51">
        <v>495000</v>
      </c>
      <c r="J146" s="51">
        <v>45000</v>
      </c>
      <c r="K146" s="52">
        <f t="shared" si="6"/>
        <v>450000</v>
      </c>
      <c r="L146" s="72"/>
      <c r="M146" s="54" t="str">
        <f t="shared" si="7"/>
        <v>00001061810001000122</v>
      </c>
      <c r="N146" s="54"/>
      <c r="O146" s="54"/>
      <c r="P146" s="54"/>
      <c r="Q146" s="54"/>
      <c r="R146" s="54"/>
      <c r="S146" s="54"/>
      <c r="T146" s="54"/>
      <c r="U146" s="54"/>
    </row>
    <row r="147" spans="2:21" ht="31.7" customHeight="1" x14ac:dyDescent="0.2">
      <c r="B147" s="46" t="s">
        <v>242</v>
      </c>
      <c r="C147" s="47" t="s">
        <v>235</v>
      </c>
      <c r="D147" s="48" t="s">
        <v>39</v>
      </c>
      <c r="E147" s="70" t="s">
        <v>259</v>
      </c>
      <c r="F147" s="70" t="s">
        <v>261</v>
      </c>
      <c r="G147" s="49" t="s">
        <v>243</v>
      </c>
      <c r="H147" s="71"/>
      <c r="I147" s="51">
        <v>3043500</v>
      </c>
      <c r="J147" s="51">
        <v>397219.5</v>
      </c>
      <c r="K147" s="52">
        <f t="shared" si="6"/>
        <v>2646280.5</v>
      </c>
      <c r="L147" s="72"/>
      <c r="M147" s="54" t="str">
        <f t="shared" si="7"/>
        <v>00001061810001000129</v>
      </c>
      <c r="N147" s="54"/>
      <c r="O147" s="54"/>
      <c r="P147" s="54"/>
      <c r="Q147" s="54"/>
      <c r="R147" s="54"/>
      <c r="S147" s="54"/>
      <c r="T147" s="54"/>
      <c r="U147" s="54"/>
    </row>
    <row r="148" spans="2:21" ht="15" customHeight="1" x14ac:dyDescent="0.2">
      <c r="B148" s="46" t="s">
        <v>250</v>
      </c>
      <c r="C148" s="47" t="s">
        <v>235</v>
      </c>
      <c r="D148" s="48" t="s">
        <v>39</v>
      </c>
      <c r="E148" s="70" t="s">
        <v>259</v>
      </c>
      <c r="F148" s="70" t="s">
        <v>261</v>
      </c>
      <c r="G148" s="49" t="s">
        <v>251</v>
      </c>
      <c r="H148" s="71"/>
      <c r="I148" s="51">
        <v>520000</v>
      </c>
      <c r="J148" s="51">
        <v>25950.69</v>
      </c>
      <c r="K148" s="52">
        <f t="shared" si="6"/>
        <v>494049.31</v>
      </c>
      <c r="L148" s="72"/>
      <c r="M148" s="54" t="str">
        <f t="shared" si="7"/>
        <v>00001061810001000244</v>
      </c>
      <c r="N148" s="54"/>
      <c r="O148" s="54"/>
      <c r="P148" s="54"/>
      <c r="Q148" s="54"/>
      <c r="R148" s="54"/>
      <c r="S148" s="54"/>
      <c r="T148" s="54"/>
      <c r="U148" s="54"/>
    </row>
    <row r="149" spans="2:21" ht="21.4" customHeight="1" x14ac:dyDescent="0.2">
      <c r="B149" s="46" t="s">
        <v>236</v>
      </c>
      <c r="C149" s="47" t="s">
        <v>235</v>
      </c>
      <c r="D149" s="48" t="s">
        <v>39</v>
      </c>
      <c r="E149" s="70" t="s">
        <v>259</v>
      </c>
      <c r="F149" s="70" t="s">
        <v>262</v>
      </c>
      <c r="G149" s="49" t="s">
        <v>239</v>
      </c>
      <c r="H149" s="71"/>
      <c r="I149" s="51">
        <v>41700</v>
      </c>
      <c r="J149" s="51">
        <v>0</v>
      </c>
      <c r="K149" s="52">
        <f t="shared" si="6"/>
        <v>41700</v>
      </c>
      <c r="L149" s="72"/>
      <c r="M149" s="54" t="str">
        <f t="shared" si="7"/>
        <v>00001061810070280121</v>
      </c>
      <c r="N149" s="54"/>
      <c r="O149" s="54"/>
      <c r="P149" s="54"/>
      <c r="Q149" s="54"/>
      <c r="R149" s="54"/>
      <c r="S149" s="54"/>
      <c r="T149" s="54"/>
      <c r="U149" s="54"/>
    </row>
    <row r="150" spans="2:21" ht="31.7" customHeight="1" x14ac:dyDescent="0.2">
      <c r="B150" s="46" t="s">
        <v>242</v>
      </c>
      <c r="C150" s="47" t="s">
        <v>235</v>
      </c>
      <c r="D150" s="48" t="s">
        <v>39</v>
      </c>
      <c r="E150" s="70" t="s">
        <v>259</v>
      </c>
      <c r="F150" s="70" t="s">
        <v>262</v>
      </c>
      <c r="G150" s="49" t="s">
        <v>243</v>
      </c>
      <c r="H150" s="71"/>
      <c r="I150" s="51">
        <v>12600</v>
      </c>
      <c r="J150" s="51">
        <v>0</v>
      </c>
      <c r="K150" s="52">
        <f t="shared" si="6"/>
        <v>12600</v>
      </c>
      <c r="L150" s="72"/>
      <c r="M150" s="54" t="str">
        <f t="shared" si="7"/>
        <v>00001061810070280129</v>
      </c>
      <c r="N150" s="54"/>
      <c r="O150" s="54"/>
      <c r="P150" s="54"/>
      <c r="Q150" s="54"/>
      <c r="R150" s="54"/>
      <c r="S150" s="54"/>
      <c r="T150" s="54"/>
      <c r="U150" s="54"/>
    </row>
    <row r="151" spans="2:21" ht="15" customHeight="1" x14ac:dyDescent="0.2">
      <c r="B151" s="46" t="s">
        <v>250</v>
      </c>
      <c r="C151" s="47" t="s">
        <v>235</v>
      </c>
      <c r="D151" s="48" t="s">
        <v>39</v>
      </c>
      <c r="E151" s="70" t="s">
        <v>259</v>
      </c>
      <c r="F151" s="70" t="s">
        <v>262</v>
      </c>
      <c r="G151" s="49" t="s">
        <v>251</v>
      </c>
      <c r="H151" s="71"/>
      <c r="I151" s="51">
        <v>4000</v>
      </c>
      <c r="J151" s="51">
        <v>0</v>
      </c>
      <c r="K151" s="52">
        <f t="shared" si="6"/>
        <v>4000</v>
      </c>
      <c r="L151" s="72"/>
      <c r="M151" s="54" t="str">
        <f t="shared" si="7"/>
        <v>00001061810070280244</v>
      </c>
      <c r="N151" s="54"/>
      <c r="O151" s="54"/>
      <c r="P151" s="54"/>
      <c r="Q151" s="54"/>
      <c r="R151" s="54"/>
      <c r="S151" s="54"/>
      <c r="T151" s="54"/>
      <c r="U151" s="54"/>
    </row>
    <row r="152" spans="2:21" ht="21.4" customHeight="1" x14ac:dyDescent="0.2">
      <c r="B152" s="46" t="s">
        <v>236</v>
      </c>
      <c r="C152" s="47" t="s">
        <v>235</v>
      </c>
      <c r="D152" s="48" t="s">
        <v>39</v>
      </c>
      <c r="E152" s="70" t="s">
        <v>259</v>
      </c>
      <c r="F152" s="70" t="s">
        <v>263</v>
      </c>
      <c r="G152" s="49" t="s">
        <v>239</v>
      </c>
      <c r="H152" s="71"/>
      <c r="I152" s="51">
        <v>1033900</v>
      </c>
      <c r="J152" s="51">
        <v>0</v>
      </c>
      <c r="K152" s="52">
        <f t="shared" si="6"/>
        <v>1033900</v>
      </c>
      <c r="L152" s="72"/>
      <c r="M152" s="54" t="str">
        <f t="shared" si="7"/>
        <v>00001069000081020121</v>
      </c>
      <c r="N152" s="54"/>
      <c r="O152" s="54"/>
      <c r="P152" s="54"/>
      <c r="Q152" s="54"/>
      <c r="R152" s="54"/>
      <c r="S152" s="54"/>
      <c r="T152" s="54"/>
      <c r="U152" s="54"/>
    </row>
    <row r="153" spans="2:21" ht="31.7" customHeight="1" x14ac:dyDescent="0.2">
      <c r="B153" s="46" t="s">
        <v>240</v>
      </c>
      <c r="C153" s="47" t="s">
        <v>235</v>
      </c>
      <c r="D153" s="48" t="s">
        <v>39</v>
      </c>
      <c r="E153" s="70" t="s">
        <v>259</v>
      </c>
      <c r="F153" s="70" t="s">
        <v>263</v>
      </c>
      <c r="G153" s="49" t="s">
        <v>241</v>
      </c>
      <c r="H153" s="71"/>
      <c r="I153" s="51">
        <v>45000</v>
      </c>
      <c r="J153" s="51">
        <v>0</v>
      </c>
      <c r="K153" s="52">
        <f t="shared" si="6"/>
        <v>45000</v>
      </c>
      <c r="L153" s="72"/>
      <c r="M153" s="54" t="str">
        <f t="shared" si="7"/>
        <v>00001069000081020122</v>
      </c>
      <c r="N153" s="54"/>
      <c r="O153" s="54"/>
      <c r="P153" s="54"/>
      <c r="Q153" s="54"/>
      <c r="R153" s="54"/>
      <c r="S153" s="54"/>
      <c r="T153" s="54"/>
      <c r="U153" s="54"/>
    </row>
    <row r="154" spans="2:21" ht="31.7" customHeight="1" x14ac:dyDescent="0.2">
      <c r="B154" s="46" t="s">
        <v>242</v>
      </c>
      <c r="C154" s="47" t="s">
        <v>235</v>
      </c>
      <c r="D154" s="48" t="s">
        <v>39</v>
      </c>
      <c r="E154" s="70" t="s">
        <v>259</v>
      </c>
      <c r="F154" s="70" t="s">
        <v>263</v>
      </c>
      <c r="G154" s="49" t="s">
        <v>243</v>
      </c>
      <c r="H154" s="71"/>
      <c r="I154" s="51">
        <v>312200</v>
      </c>
      <c r="J154" s="51">
        <v>0</v>
      </c>
      <c r="K154" s="52">
        <f t="shared" si="6"/>
        <v>312200</v>
      </c>
      <c r="L154" s="72"/>
      <c r="M154" s="54" t="str">
        <f t="shared" si="7"/>
        <v>00001069000081020129</v>
      </c>
      <c r="N154" s="54"/>
      <c r="O154" s="54"/>
      <c r="P154" s="54"/>
      <c r="Q154" s="54"/>
      <c r="R154" s="54"/>
      <c r="S154" s="54"/>
      <c r="T154" s="54"/>
      <c r="U154" s="54"/>
    </row>
    <row r="155" spans="2:21" ht="15" customHeight="1" x14ac:dyDescent="0.2">
      <c r="B155" s="46" t="s">
        <v>250</v>
      </c>
      <c r="C155" s="47" t="s">
        <v>235</v>
      </c>
      <c r="D155" s="48" t="s">
        <v>39</v>
      </c>
      <c r="E155" s="70" t="s">
        <v>259</v>
      </c>
      <c r="F155" s="70" t="s">
        <v>263</v>
      </c>
      <c r="G155" s="49" t="s">
        <v>251</v>
      </c>
      <c r="H155" s="71"/>
      <c r="I155" s="51">
        <v>20000</v>
      </c>
      <c r="J155" s="51">
        <v>0</v>
      </c>
      <c r="K155" s="52">
        <f t="shared" si="6"/>
        <v>20000</v>
      </c>
      <c r="L155" s="72"/>
      <c r="M155" s="54" t="str">
        <f t="shared" si="7"/>
        <v>00001069000081020244</v>
      </c>
      <c r="N155" s="54"/>
      <c r="O155" s="54"/>
      <c r="P155" s="54"/>
      <c r="Q155" s="54"/>
      <c r="R155" s="54"/>
      <c r="S155" s="54"/>
      <c r="T155" s="54"/>
      <c r="U155" s="54"/>
    </row>
    <row r="156" spans="2:21" ht="21.4" customHeight="1" x14ac:dyDescent="0.2">
      <c r="B156" s="46" t="s">
        <v>236</v>
      </c>
      <c r="C156" s="47" t="s">
        <v>235</v>
      </c>
      <c r="D156" s="48" t="s">
        <v>39</v>
      </c>
      <c r="E156" s="70" t="s">
        <v>259</v>
      </c>
      <c r="F156" s="70" t="s">
        <v>264</v>
      </c>
      <c r="G156" s="49" t="s">
        <v>239</v>
      </c>
      <c r="H156" s="71"/>
      <c r="I156" s="51">
        <v>2219402</v>
      </c>
      <c r="J156" s="51">
        <v>529223.89</v>
      </c>
      <c r="K156" s="52">
        <f t="shared" si="6"/>
        <v>1690178.1099999999</v>
      </c>
      <c r="L156" s="72"/>
      <c r="M156" s="54" t="str">
        <f t="shared" si="7"/>
        <v>00001069600000080121</v>
      </c>
      <c r="N156" s="54"/>
      <c r="O156" s="54"/>
      <c r="P156" s="54"/>
      <c r="Q156" s="54"/>
      <c r="R156" s="54"/>
      <c r="S156" s="54"/>
      <c r="T156" s="54"/>
      <c r="U156" s="54"/>
    </row>
    <row r="157" spans="2:21" ht="31.7" customHeight="1" x14ac:dyDescent="0.2">
      <c r="B157" s="46" t="s">
        <v>240</v>
      </c>
      <c r="C157" s="47" t="s">
        <v>235</v>
      </c>
      <c r="D157" s="48" t="s">
        <v>39</v>
      </c>
      <c r="E157" s="70" t="s">
        <v>259</v>
      </c>
      <c r="F157" s="70" t="s">
        <v>264</v>
      </c>
      <c r="G157" s="49" t="s">
        <v>241</v>
      </c>
      <c r="H157" s="71"/>
      <c r="I157" s="51">
        <v>135000</v>
      </c>
      <c r="J157" s="51">
        <v>0</v>
      </c>
      <c r="K157" s="52">
        <f t="shared" si="6"/>
        <v>135000</v>
      </c>
      <c r="L157" s="72"/>
      <c r="M157" s="54" t="str">
        <f t="shared" si="7"/>
        <v>00001069600000080122</v>
      </c>
      <c r="N157" s="54"/>
      <c r="O157" s="54"/>
      <c r="P157" s="54"/>
      <c r="Q157" s="54"/>
      <c r="R157" s="54"/>
      <c r="S157" s="54"/>
      <c r="T157" s="54"/>
      <c r="U157" s="54"/>
    </row>
    <row r="158" spans="2:21" ht="31.7" customHeight="1" x14ac:dyDescent="0.2">
      <c r="B158" s="46" t="s">
        <v>242</v>
      </c>
      <c r="C158" s="47" t="s">
        <v>235</v>
      </c>
      <c r="D158" s="48" t="s">
        <v>39</v>
      </c>
      <c r="E158" s="70" t="s">
        <v>259</v>
      </c>
      <c r="F158" s="70" t="s">
        <v>264</v>
      </c>
      <c r="G158" s="49" t="s">
        <v>243</v>
      </c>
      <c r="H158" s="71"/>
      <c r="I158" s="51">
        <v>670298</v>
      </c>
      <c r="J158" s="51">
        <v>73614.289999999994</v>
      </c>
      <c r="K158" s="52">
        <f t="shared" si="6"/>
        <v>596683.71</v>
      </c>
      <c r="L158" s="72"/>
      <c r="M158" s="54" t="str">
        <f t="shared" si="7"/>
        <v>00001069600000080129</v>
      </c>
      <c r="N158" s="54"/>
      <c r="O158" s="54"/>
      <c r="P158" s="54"/>
      <c r="Q158" s="54"/>
      <c r="R158" s="54"/>
      <c r="S158" s="54"/>
      <c r="T158" s="54"/>
      <c r="U158" s="54"/>
    </row>
    <row r="159" spans="2:21" ht="15" customHeight="1" x14ac:dyDescent="0.2">
      <c r="B159" s="46" t="s">
        <v>250</v>
      </c>
      <c r="C159" s="47" t="s">
        <v>235</v>
      </c>
      <c r="D159" s="48" t="s">
        <v>39</v>
      </c>
      <c r="E159" s="70" t="s">
        <v>259</v>
      </c>
      <c r="F159" s="70" t="s">
        <v>264</v>
      </c>
      <c r="G159" s="49" t="s">
        <v>251</v>
      </c>
      <c r="H159" s="71"/>
      <c r="I159" s="51">
        <v>170730</v>
      </c>
      <c r="J159" s="51">
        <v>17919</v>
      </c>
      <c r="K159" s="52">
        <f t="shared" si="6"/>
        <v>152811</v>
      </c>
      <c r="L159" s="72"/>
      <c r="M159" s="54" t="str">
        <f t="shared" si="7"/>
        <v>00001069600000080244</v>
      </c>
      <c r="N159" s="54"/>
      <c r="O159" s="54"/>
      <c r="P159" s="54"/>
      <c r="Q159" s="54"/>
      <c r="R159" s="54"/>
      <c r="S159" s="54"/>
      <c r="T159" s="54"/>
      <c r="U159" s="54"/>
    </row>
    <row r="160" spans="2:21" ht="15" customHeight="1" x14ac:dyDescent="0.2">
      <c r="B160" s="46" t="s">
        <v>265</v>
      </c>
      <c r="C160" s="47" t="s">
        <v>235</v>
      </c>
      <c r="D160" s="48" t="s">
        <v>39</v>
      </c>
      <c r="E160" s="70" t="s">
        <v>266</v>
      </c>
      <c r="F160" s="70" t="s">
        <v>267</v>
      </c>
      <c r="G160" s="49" t="s">
        <v>268</v>
      </c>
      <c r="H160" s="71"/>
      <c r="I160" s="51">
        <v>100000</v>
      </c>
      <c r="J160" s="51">
        <v>0</v>
      </c>
      <c r="K160" s="52">
        <f t="shared" si="6"/>
        <v>100000</v>
      </c>
      <c r="L160" s="72"/>
      <c r="M160" s="54" t="str">
        <f t="shared" si="7"/>
        <v>00001119800029999870</v>
      </c>
      <c r="N160" s="54"/>
      <c r="O160" s="54"/>
      <c r="P160" s="54"/>
      <c r="Q160" s="54"/>
      <c r="R160" s="54"/>
      <c r="S160" s="54"/>
      <c r="T160" s="54"/>
      <c r="U160" s="54"/>
    </row>
    <row r="161" spans="2:21" ht="15" customHeight="1" x14ac:dyDescent="0.2">
      <c r="B161" s="46" t="s">
        <v>250</v>
      </c>
      <c r="C161" s="47" t="s">
        <v>235</v>
      </c>
      <c r="D161" s="48" t="s">
        <v>39</v>
      </c>
      <c r="E161" s="70" t="s">
        <v>269</v>
      </c>
      <c r="F161" s="70" t="s">
        <v>260</v>
      </c>
      <c r="G161" s="49" t="s">
        <v>251</v>
      </c>
      <c r="H161" s="71"/>
      <c r="I161" s="51">
        <v>160000</v>
      </c>
      <c r="J161" s="51">
        <v>14700</v>
      </c>
      <c r="K161" s="52">
        <f t="shared" si="6"/>
        <v>145300</v>
      </c>
      <c r="L161" s="72"/>
      <c r="M161" s="54" t="str">
        <f t="shared" si="7"/>
        <v>00001131700022280244</v>
      </c>
      <c r="N161" s="54"/>
      <c r="O161" s="54"/>
      <c r="P161" s="54"/>
      <c r="Q161" s="54"/>
      <c r="R161" s="54"/>
      <c r="S161" s="54"/>
      <c r="T161" s="54"/>
      <c r="U161" s="54"/>
    </row>
    <row r="162" spans="2:21" ht="15" customHeight="1" x14ac:dyDescent="0.2">
      <c r="B162" s="46" t="s">
        <v>270</v>
      </c>
      <c r="C162" s="47" t="s">
        <v>235</v>
      </c>
      <c r="D162" s="48" t="s">
        <v>39</v>
      </c>
      <c r="E162" s="70" t="s">
        <v>269</v>
      </c>
      <c r="F162" s="70" t="s">
        <v>271</v>
      </c>
      <c r="G162" s="49" t="s">
        <v>272</v>
      </c>
      <c r="H162" s="71"/>
      <c r="I162" s="51">
        <v>3000000</v>
      </c>
      <c r="J162" s="51">
        <v>0</v>
      </c>
      <c r="K162" s="52">
        <f t="shared" si="6"/>
        <v>3000000</v>
      </c>
      <c r="L162" s="72"/>
      <c r="M162" s="54" t="str">
        <f t="shared" si="7"/>
        <v>00001131820020820540</v>
      </c>
      <c r="N162" s="54"/>
      <c r="O162" s="54"/>
      <c r="P162" s="54"/>
      <c r="Q162" s="54"/>
      <c r="R162" s="54"/>
      <c r="S162" s="54"/>
      <c r="T162" s="54"/>
      <c r="U162" s="54"/>
    </row>
    <row r="163" spans="2:21" ht="15" customHeight="1" x14ac:dyDescent="0.2">
      <c r="B163" s="46" t="s">
        <v>250</v>
      </c>
      <c r="C163" s="47" t="s">
        <v>235</v>
      </c>
      <c r="D163" s="48" t="s">
        <v>39</v>
      </c>
      <c r="E163" s="70" t="s">
        <v>269</v>
      </c>
      <c r="F163" s="70" t="s">
        <v>273</v>
      </c>
      <c r="G163" s="49" t="s">
        <v>251</v>
      </c>
      <c r="H163" s="71"/>
      <c r="I163" s="51">
        <v>1784000</v>
      </c>
      <c r="J163" s="51">
        <v>97805.85</v>
      </c>
      <c r="K163" s="52">
        <f t="shared" si="6"/>
        <v>1686194.15</v>
      </c>
      <c r="L163" s="72"/>
      <c r="M163" s="54" t="str">
        <f t="shared" si="7"/>
        <v>00001132500022510244</v>
      </c>
      <c r="N163" s="54"/>
      <c r="O163" s="54"/>
      <c r="P163" s="54"/>
      <c r="Q163" s="54"/>
      <c r="R163" s="54"/>
      <c r="S163" s="54"/>
      <c r="T163" s="54"/>
      <c r="U163" s="54"/>
    </row>
    <row r="164" spans="2:21" ht="15" customHeight="1" x14ac:dyDescent="0.2">
      <c r="B164" s="46" t="s">
        <v>250</v>
      </c>
      <c r="C164" s="47" t="s">
        <v>235</v>
      </c>
      <c r="D164" s="48" t="s">
        <v>39</v>
      </c>
      <c r="E164" s="70" t="s">
        <v>269</v>
      </c>
      <c r="F164" s="70" t="s">
        <v>274</v>
      </c>
      <c r="G164" s="49" t="s">
        <v>251</v>
      </c>
      <c r="H164" s="71"/>
      <c r="I164" s="51">
        <v>350000</v>
      </c>
      <c r="J164" s="51">
        <v>551.95000000000005</v>
      </c>
      <c r="K164" s="52">
        <f t="shared" si="6"/>
        <v>349448.05</v>
      </c>
      <c r="L164" s="72"/>
      <c r="M164" s="54" t="str">
        <f t="shared" si="7"/>
        <v>00001132900022920244</v>
      </c>
      <c r="N164" s="54"/>
      <c r="O164" s="54"/>
      <c r="P164" s="54"/>
      <c r="Q164" s="54"/>
      <c r="R164" s="54"/>
      <c r="S164" s="54"/>
      <c r="T164" s="54"/>
      <c r="U164" s="54"/>
    </row>
    <row r="165" spans="2:21" ht="15" customHeight="1" x14ac:dyDescent="0.2">
      <c r="B165" s="46" t="s">
        <v>250</v>
      </c>
      <c r="C165" s="47" t="s">
        <v>235</v>
      </c>
      <c r="D165" s="48" t="s">
        <v>39</v>
      </c>
      <c r="E165" s="70" t="s">
        <v>269</v>
      </c>
      <c r="F165" s="70" t="s">
        <v>275</v>
      </c>
      <c r="G165" s="49" t="s">
        <v>251</v>
      </c>
      <c r="H165" s="71"/>
      <c r="I165" s="51">
        <v>380000</v>
      </c>
      <c r="J165" s="51">
        <v>1900</v>
      </c>
      <c r="K165" s="52">
        <f t="shared" si="6"/>
        <v>378100</v>
      </c>
      <c r="L165" s="72"/>
      <c r="M165" s="54" t="str">
        <f t="shared" si="7"/>
        <v>00001132900022930244</v>
      </c>
      <c r="N165" s="54"/>
      <c r="O165" s="54"/>
      <c r="P165" s="54"/>
      <c r="Q165" s="54"/>
      <c r="R165" s="54"/>
      <c r="S165" s="54"/>
      <c r="T165" s="54"/>
      <c r="U165" s="54"/>
    </row>
    <row r="166" spans="2:21" ht="15" customHeight="1" x14ac:dyDescent="0.2">
      <c r="B166" s="46" t="s">
        <v>276</v>
      </c>
      <c r="C166" s="47" t="s">
        <v>235</v>
      </c>
      <c r="D166" s="48" t="s">
        <v>39</v>
      </c>
      <c r="E166" s="70" t="s">
        <v>269</v>
      </c>
      <c r="F166" s="70" t="s">
        <v>277</v>
      </c>
      <c r="G166" s="49" t="s">
        <v>278</v>
      </c>
      <c r="H166" s="71"/>
      <c r="I166" s="51">
        <v>1700000</v>
      </c>
      <c r="J166" s="51">
        <v>5287.1</v>
      </c>
      <c r="K166" s="52">
        <f t="shared" si="6"/>
        <v>1694712.9</v>
      </c>
      <c r="L166" s="72"/>
      <c r="M166" s="54" t="str">
        <f t="shared" si="7"/>
        <v>00001132900022940247</v>
      </c>
      <c r="N166" s="54"/>
      <c r="O166" s="54"/>
      <c r="P166" s="54"/>
      <c r="Q166" s="54"/>
      <c r="R166" s="54"/>
      <c r="S166" s="54"/>
      <c r="T166" s="54"/>
      <c r="U166" s="54"/>
    </row>
    <row r="167" spans="2:21" ht="15" customHeight="1" x14ac:dyDescent="0.2">
      <c r="B167" s="46" t="s">
        <v>279</v>
      </c>
      <c r="C167" s="47" t="s">
        <v>235</v>
      </c>
      <c r="D167" s="48" t="s">
        <v>39</v>
      </c>
      <c r="E167" s="70" t="s">
        <v>269</v>
      </c>
      <c r="F167" s="70" t="s">
        <v>280</v>
      </c>
      <c r="G167" s="49" t="s">
        <v>281</v>
      </c>
      <c r="H167" s="71"/>
      <c r="I167" s="51">
        <v>7757660</v>
      </c>
      <c r="J167" s="51">
        <v>1156955.5</v>
      </c>
      <c r="K167" s="52">
        <f t="shared" si="6"/>
        <v>6600704.5</v>
      </c>
      <c r="L167" s="72"/>
      <c r="M167" s="54" t="str">
        <f t="shared" si="7"/>
        <v>00001139200029211111</v>
      </c>
      <c r="N167" s="54"/>
      <c r="O167" s="54"/>
      <c r="P167" s="54"/>
      <c r="Q167" s="54"/>
      <c r="R167" s="54"/>
      <c r="S167" s="54"/>
      <c r="T167" s="54"/>
      <c r="U167" s="54"/>
    </row>
    <row r="168" spans="2:21" ht="21.4" customHeight="1" x14ac:dyDescent="0.2">
      <c r="B168" s="46" t="s">
        <v>282</v>
      </c>
      <c r="C168" s="47" t="s">
        <v>235</v>
      </c>
      <c r="D168" s="48" t="s">
        <v>39</v>
      </c>
      <c r="E168" s="70" t="s">
        <v>269</v>
      </c>
      <c r="F168" s="70" t="s">
        <v>280</v>
      </c>
      <c r="G168" s="49" t="s">
        <v>283</v>
      </c>
      <c r="H168" s="71"/>
      <c r="I168" s="51">
        <v>50000</v>
      </c>
      <c r="J168" s="51">
        <v>0</v>
      </c>
      <c r="K168" s="52">
        <f t="shared" si="6"/>
        <v>50000</v>
      </c>
      <c r="L168" s="72"/>
      <c r="M168" s="54" t="str">
        <f t="shared" si="7"/>
        <v>00001139200029211112</v>
      </c>
      <c r="N168" s="54"/>
      <c r="O168" s="54"/>
      <c r="P168" s="54"/>
      <c r="Q168" s="54"/>
      <c r="R168" s="54"/>
      <c r="S168" s="54"/>
      <c r="T168" s="54"/>
      <c r="U168" s="54"/>
    </row>
    <row r="169" spans="2:21" ht="31.7" customHeight="1" x14ac:dyDescent="0.2">
      <c r="B169" s="46" t="s">
        <v>284</v>
      </c>
      <c r="C169" s="47" t="s">
        <v>235</v>
      </c>
      <c r="D169" s="48" t="s">
        <v>39</v>
      </c>
      <c r="E169" s="70" t="s">
        <v>269</v>
      </c>
      <c r="F169" s="70" t="s">
        <v>280</v>
      </c>
      <c r="G169" s="49" t="s">
        <v>285</v>
      </c>
      <c r="H169" s="71"/>
      <c r="I169" s="51">
        <v>2342833</v>
      </c>
      <c r="J169" s="51">
        <v>347593.72</v>
      </c>
      <c r="K169" s="52">
        <f t="shared" si="6"/>
        <v>1995239.28</v>
      </c>
      <c r="L169" s="72"/>
      <c r="M169" s="54" t="str">
        <f t="shared" si="7"/>
        <v>00001139200029211119</v>
      </c>
      <c r="N169" s="54"/>
      <c r="O169" s="54"/>
      <c r="P169" s="54"/>
      <c r="Q169" s="54"/>
      <c r="R169" s="54"/>
      <c r="S169" s="54"/>
      <c r="T169" s="54"/>
      <c r="U169" s="54"/>
    </row>
    <row r="170" spans="2:21" ht="15" customHeight="1" x14ac:dyDescent="0.2">
      <c r="B170" s="46" t="s">
        <v>250</v>
      </c>
      <c r="C170" s="47" t="s">
        <v>235</v>
      </c>
      <c r="D170" s="48" t="s">
        <v>39</v>
      </c>
      <c r="E170" s="70" t="s">
        <v>269</v>
      </c>
      <c r="F170" s="70" t="s">
        <v>280</v>
      </c>
      <c r="G170" s="49" t="s">
        <v>251</v>
      </c>
      <c r="H170" s="71"/>
      <c r="I170" s="51">
        <v>2745590</v>
      </c>
      <c r="J170" s="51">
        <v>123604.17</v>
      </c>
      <c r="K170" s="52">
        <f t="shared" si="6"/>
        <v>2621985.83</v>
      </c>
      <c r="L170" s="72"/>
      <c r="M170" s="54" t="str">
        <f t="shared" si="7"/>
        <v>00001139200029211244</v>
      </c>
      <c r="N170" s="54"/>
      <c r="O170" s="54"/>
      <c r="P170" s="54"/>
      <c r="Q170" s="54"/>
      <c r="R170" s="54"/>
      <c r="S170" s="54"/>
      <c r="T170" s="54"/>
      <c r="U170" s="54"/>
    </row>
    <row r="171" spans="2:21" ht="15" customHeight="1" x14ac:dyDescent="0.2">
      <c r="B171" s="46" t="s">
        <v>286</v>
      </c>
      <c r="C171" s="47" t="s">
        <v>235</v>
      </c>
      <c r="D171" s="48" t="s">
        <v>39</v>
      </c>
      <c r="E171" s="70" t="s">
        <v>269</v>
      </c>
      <c r="F171" s="70" t="s">
        <v>280</v>
      </c>
      <c r="G171" s="49" t="s">
        <v>287</v>
      </c>
      <c r="H171" s="71"/>
      <c r="I171" s="51">
        <v>12000</v>
      </c>
      <c r="J171" s="51">
        <v>0</v>
      </c>
      <c r="K171" s="52">
        <f t="shared" si="6"/>
        <v>12000</v>
      </c>
      <c r="L171" s="72"/>
      <c r="M171" s="54" t="str">
        <f t="shared" si="7"/>
        <v>00001139200029211852</v>
      </c>
      <c r="N171" s="54"/>
      <c r="O171" s="54"/>
      <c r="P171" s="54"/>
      <c r="Q171" s="54"/>
      <c r="R171" s="54"/>
      <c r="S171" s="54"/>
      <c r="T171" s="54"/>
      <c r="U171" s="54"/>
    </row>
    <row r="172" spans="2:21" ht="15" customHeight="1" x14ac:dyDescent="0.2">
      <c r="B172" s="46" t="s">
        <v>254</v>
      </c>
      <c r="C172" s="47" t="s">
        <v>235</v>
      </c>
      <c r="D172" s="48" t="s">
        <v>39</v>
      </c>
      <c r="E172" s="70" t="s">
        <v>269</v>
      </c>
      <c r="F172" s="70" t="s">
        <v>280</v>
      </c>
      <c r="G172" s="49" t="s">
        <v>255</v>
      </c>
      <c r="H172" s="71"/>
      <c r="I172" s="51">
        <v>30000</v>
      </c>
      <c r="J172" s="51">
        <v>0</v>
      </c>
      <c r="K172" s="52">
        <f t="shared" si="6"/>
        <v>30000</v>
      </c>
      <c r="L172" s="72"/>
      <c r="M172" s="54" t="str">
        <f t="shared" si="7"/>
        <v>00001139200029211853</v>
      </c>
      <c r="N172" s="54"/>
      <c r="O172" s="54"/>
      <c r="P172" s="54"/>
      <c r="Q172" s="54"/>
      <c r="R172" s="54"/>
      <c r="S172" s="54"/>
      <c r="T172" s="54"/>
      <c r="U172" s="54"/>
    </row>
    <row r="173" spans="2:21" ht="21.4" customHeight="1" x14ac:dyDescent="0.2">
      <c r="B173" s="46" t="s">
        <v>288</v>
      </c>
      <c r="C173" s="47" t="s">
        <v>235</v>
      </c>
      <c r="D173" s="48" t="s">
        <v>39</v>
      </c>
      <c r="E173" s="70" t="s">
        <v>269</v>
      </c>
      <c r="F173" s="70" t="s">
        <v>289</v>
      </c>
      <c r="G173" s="49" t="s">
        <v>290</v>
      </c>
      <c r="H173" s="71"/>
      <c r="I173" s="51">
        <v>2175880</v>
      </c>
      <c r="J173" s="51">
        <v>2175880</v>
      </c>
      <c r="K173" s="52">
        <f t="shared" si="6"/>
        <v>0</v>
      </c>
      <c r="L173" s="72"/>
      <c r="M173" s="54" t="str">
        <f t="shared" si="7"/>
        <v>00001139300020660243</v>
      </c>
      <c r="N173" s="54"/>
      <c r="O173" s="54"/>
      <c r="P173" s="54"/>
      <c r="Q173" s="54"/>
      <c r="R173" s="54"/>
      <c r="S173" s="54"/>
      <c r="T173" s="54"/>
      <c r="U173" s="54"/>
    </row>
    <row r="174" spans="2:21" ht="15" customHeight="1" x14ac:dyDescent="0.2">
      <c r="B174" s="46" t="s">
        <v>250</v>
      </c>
      <c r="C174" s="47" t="s">
        <v>235</v>
      </c>
      <c r="D174" s="48" t="s">
        <v>39</v>
      </c>
      <c r="E174" s="70" t="s">
        <v>269</v>
      </c>
      <c r="F174" s="70" t="s">
        <v>291</v>
      </c>
      <c r="G174" s="49" t="s">
        <v>251</v>
      </c>
      <c r="H174" s="71"/>
      <c r="I174" s="51">
        <v>4156300</v>
      </c>
      <c r="J174" s="51">
        <v>0</v>
      </c>
      <c r="K174" s="52">
        <f t="shared" si="6"/>
        <v>4156300</v>
      </c>
      <c r="L174" s="72"/>
      <c r="M174" s="54" t="str">
        <f t="shared" si="7"/>
        <v>00001139300021780244</v>
      </c>
      <c r="N174" s="54"/>
      <c r="O174" s="54"/>
      <c r="P174" s="54"/>
      <c r="Q174" s="54"/>
      <c r="R174" s="54"/>
      <c r="S174" s="54"/>
      <c r="T174" s="54"/>
      <c r="U174" s="54"/>
    </row>
    <row r="175" spans="2:21" ht="15" customHeight="1" x14ac:dyDescent="0.2">
      <c r="B175" s="46" t="s">
        <v>276</v>
      </c>
      <c r="C175" s="47" t="s">
        <v>235</v>
      </c>
      <c r="D175" s="48" t="s">
        <v>39</v>
      </c>
      <c r="E175" s="70" t="s">
        <v>269</v>
      </c>
      <c r="F175" s="70" t="s">
        <v>292</v>
      </c>
      <c r="G175" s="49" t="s">
        <v>278</v>
      </c>
      <c r="H175" s="71"/>
      <c r="I175" s="51">
        <v>23200</v>
      </c>
      <c r="J175" s="51">
        <v>1502.07</v>
      </c>
      <c r="K175" s="52">
        <f t="shared" si="6"/>
        <v>21697.93</v>
      </c>
      <c r="L175" s="72"/>
      <c r="M175" s="54" t="str">
        <f t="shared" si="7"/>
        <v>00001139300022300247</v>
      </c>
      <c r="N175" s="54"/>
      <c r="O175" s="54"/>
      <c r="P175" s="54"/>
      <c r="Q175" s="54"/>
      <c r="R175" s="54"/>
      <c r="S175" s="54"/>
      <c r="T175" s="54"/>
      <c r="U175" s="54"/>
    </row>
    <row r="176" spans="2:21" ht="15" customHeight="1" x14ac:dyDescent="0.2">
      <c r="B176" s="46" t="s">
        <v>250</v>
      </c>
      <c r="C176" s="47" t="s">
        <v>235</v>
      </c>
      <c r="D176" s="48" t="s">
        <v>39</v>
      </c>
      <c r="E176" s="70" t="s">
        <v>269</v>
      </c>
      <c r="F176" s="70" t="s">
        <v>293</v>
      </c>
      <c r="G176" s="49" t="s">
        <v>251</v>
      </c>
      <c r="H176" s="71"/>
      <c r="I176" s="51">
        <v>100000</v>
      </c>
      <c r="J176" s="51">
        <v>0</v>
      </c>
      <c r="K176" s="52">
        <f t="shared" si="6"/>
        <v>100000</v>
      </c>
      <c r="L176" s="72"/>
      <c r="M176" s="54" t="str">
        <f t="shared" si="7"/>
        <v>00001139300029340244</v>
      </c>
      <c r="N176" s="54"/>
      <c r="O176" s="54"/>
      <c r="P176" s="54"/>
      <c r="Q176" s="54"/>
      <c r="R176" s="54"/>
      <c r="S176" s="54"/>
      <c r="T176" s="54"/>
      <c r="U176" s="54"/>
    </row>
    <row r="177" spans="2:21" ht="21.4" customHeight="1" x14ac:dyDescent="0.2">
      <c r="B177" s="46" t="s">
        <v>236</v>
      </c>
      <c r="C177" s="47" t="s">
        <v>235</v>
      </c>
      <c r="D177" s="48" t="s">
        <v>39</v>
      </c>
      <c r="E177" s="70" t="s">
        <v>269</v>
      </c>
      <c r="F177" s="70" t="s">
        <v>294</v>
      </c>
      <c r="G177" s="49" t="s">
        <v>239</v>
      </c>
      <c r="H177" s="71"/>
      <c r="I177" s="51">
        <v>2630000</v>
      </c>
      <c r="J177" s="51">
        <v>353564.08</v>
      </c>
      <c r="K177" s="52">
        <f t="shared" si="6"/>
        <v>2276435.92</v>
      </c>
      <c r="L177" s="72"/>
      <c r="M177" s="54" t="str">
        <f t="shared" si="7"/>
        <v>00001139300059300121</v>
      </c>
      <c r="N177" s="54"/>
      <c r="O177" s="54"/>
      <c r="P177" s="54"/>
      <c r="Q177" s="54"/>
      <c r="R177" s="54"/>
      <c r="S177" s="54"/>
      <c r="T177" s="54"/>
      <c r="U177" s="54"/>
    </row>
    <row r="178" spans="2:21" ht="31.7" customHeight="1" x14ac:dyDescent="0.2">
      <c r="B178" s="46" t="s">
        <v>240</v>
      </c>
      <c r="C178" s="47" t="s">
        <v>235</v>
      </c>
      <c r="D178" s="48" t="s">
        <v>39</v>
      </c>
      <c r="E178" s="70" t="s">
        <v>269</v>
      </c>
      <c r="F178" s="70" t="s">
        <v>294</v>
      </c>
      <c r="G178" s="49" t="s">
        <v>241</v>
      </c>
      <c r="H178" s="71"/>
      <c r="I178" s="51">
        <v>180000</v>
      </c>
      <c r="J178" s="51">
        <v>0</v>
      </c>
      <c r="K178" s="52">
        <f t="shared" si="6"/>
        <v>180000</v>
      </c>
      <c r="L178" s="72"/>
      <c r="M178" s="54" t="str">
        <f t="shared" si="7"/>
        <v>00001139300059300122</v>
      </c>
      <c r="N178" s="54"/>
      <c r="O178" s="54"/>
      <c r="P178" s="54"/>
      <c r="Q178" s="54"/>
      <c r="R178" s="54"/>
      <c r="S178" s="54"/>
      <c r="T178" s="54"/>
      <c r="U178" s="54"/>
    </row>
    <row r="179" spans="2:21" ht="31.7" customHeight="1" x14ac:dyDescent="0.2">
      <c r="B179" s="46" t="s">
        <v>242</v>
      </c>
      <c r="C179" s="47" t="s">
        <v>235</v>
      </c>
      <c r="D179" s="48" t="s">
        <v>39</v>
      </c>
      <c r="E179" s="70" t="s">
        <v>269</v>
      </c>
      <c r="F179" s="70" t="s">
        <v>294</v>
      </c>
      <c r="G179" s="49" t="s">
        <v>243</v>
      </c>
      <c r="H179" s="71"/>
      <c r="I179" s="51">
        <v>794000</v>
      </c>
      <c r="J179" s="51">
        <v>105742.11</v>
      </c>
      <c r="K179" s="52">
        <f t="shared" si="6"/>
        <v>688257.89</v>
      </c>
      <c r="L179" s="72"/>
      <c r="M179" s="54" t="str">
        <f t="shared" si="7"/>
        <v>00001139300059300129</v>
      </c>
      <c r="N179" s="54"/>
      <c r="O179" s="54"/>
      <c r="P179" s="54"/>
      <c r="Q179" s="54"/>
      <c r="R179" s="54"/>
      <c r="S179" s="54"/>
      <c r="T179" s="54"/>
      <c r="U179" s="54"/>
    </row>
    <row r="180" spans="2:21" ht="15" customHeight="1" x14ac:dyDescent="0.2">
      <c r="B180" s="46" t="s">
        <v>250</v>
      </c>
      <c r="C180" s="47" t="s">
        <v>235</v>
      </c>
      <c r="D180" s="48" t="s">
        <v>39</v>
      </c>
      <c r="E180" s="70" t="s">
        <v>269</v>
      </c>
      <c r="F180" s="70" t="s">
        <v>294</v>
      </c>
      <c r="G180" s="49" t="s">
        <v>251</v>
      </c>
      <c r="H180" s="71"/>
      <c r="I180" s="51">
        <v>773200</v>
      </c>
      <c r="J180" s="51">
        <v>2595.2399999999998</v>
      </c>
      <c r="K180" s="52">
        <f t="shared" si="6"/>
        <v>770604.76</v>
      </c>
      <c r="L180" s="72"/>
      <c r="M180" s="54" t="str">
        <f t="shared" si="7"/>
        <v>00001139300059300244</v>
      </c>
      <c r="N180" s="54"/>
      <c r="O180" s="54"/>
      <c r="P180" s="54"/>
      <c r="Q180" s="54"/>
      <c r="R180" s="54"/>
      <c r="S180" s="54"/>
      <c r="T180" s="54"/>
      <c r="U180" s="54"/>
    </row>
    <row r="181" spans="2:21" ht="15" customHeight="1" x14ac:dyDescent="0.2">
      <c r="B181" s="46" t="s">
        <v>276</v>
      </c>
      <c r="C181" s="47" t="s">
        <v>235</v>
      </c>
      <c r="D181" s="48" t="s">
        <v>39</v>
      </c>
      <c r="E181" s="70" t="s">
        <v>269</v>
      </c>
      <c r="F181" s="70" t="s">
        <v>295</v>
      </c>
      <c r="G181" s="49" t="s">
        <v>278</v>
      </c>
      <c r="H181" s="71"/>
      <c r="I181" s="51">
        <v>6393000</v>
      </c>
      <c r="J181" s="51">
        <v>157694.70000000001</v>
      </c>
      <c r="K181" s="52">
        <f t="shared" si="6"/>
        <v>6235305.2999999998</v>
      </c>
      <c r="L181" s="72"/>
      <c r="M181" s="54" t="str">
        <f t="shared" si="7"/>
        <v>00001139300072300247</v>
      </c>
      <c r="N181" s="54"/>
      <c r="O181" s="54"/>
      <c r="P181" s="54"/>
      <c r="Q181" s="54"/>
      <c r="R181" s="54"/>
      <c r="S181" s="54"/>
      <c r="T181" s="54"/>
      <c r="U181" s="54"/>
    </row>
    <row r="182" spans="2:21" ht="15" customHeight="1" x14ac:dyDescent="0.2">
      <c r="B182" s="46" t="s">
        <v>276</v>
      </c>
      <c r="C182" s="47" t="s">
        <v>235</v>
      </c>
      <c r="D182" s="48" t="s">
        <v>39</v>
      </c>
      <c r="E182" s="70" t="s">
        <v>269</v>
      </c>
      <c r="F182" s="70" t="s">
        <v>296</v>
      </c>
      <c r="G182" s="49" t="s">
        <v>278</v>
      </c>
      <c r="H182" s="71"/>
      <c r="I182" s="51">
        <v>1598250</v>
      </c>
      <c r="J182" s="51">
        <v>39423.67</v>
      </c>
      <c r="K182" s="52">
        <f t="shared" si="6"/>
        <v>1558826.33</v>
      </c>
      <c r="L182" s="72"/>
      <c r="M182" s="54" t="str">
        <f t="shared" si="7"/>
        <v>000011393000S2300247</v>
      </c>
      <c r="N182" s="54"/>
      <c r="O182" s="54"/>
      <c r="P182" s="54"/>
      <c r="Q182" s="54"/>
      <c r="R182" s="54"/>
      <c r="S182" s="54"/>
      <c r="T182" s="54"/>
      <c r="U182" s="54"/>
    </row>
    <row r="183" spans="2:21" ht="15" customHeight="1" x14ac:dyDescent="0.2">
      <c r="B183" s="46" t="s">
        <v>244</v>
      </c>
      <c r="C183" s="47" t="s">
        <v>235</v>
      </c>
      <c r="D183" s="48" t="s">
        <v>39</v>
      </c>
      <c r="E183" s="70" t="s">
        <v>297</v>
      </c>
      <c r="F183" s="70" t="s">
        <v>298</v>
      </c>
      <c r="G183" s="49" t="s">
        <v>247</v>
      </c>
      <c r="H183" s="71"/>
      <c r="I183" s="51">
        <v>1887900</v>
      </c>
      <c r="J183" s="51">
        <v>471975</v>
      </c>
      <c r="K183" s="52">
        <f t="shared" si="6"/>
        <v>1415925</v>
      </c>
      <c r="L183" s="72"/>
      <c r="M183" s="54" t="str">
        <f t="shared" si="7"/>
        <v>00002031820051180530</v>
      </c>
      <c r="N183" s="54"/>
      <c r="O183" s="54"/>
      <c r="P183" s="54"/>
      <c r="Q183" s="54"/>
      <c r="R183" s="54"/>
      <c r="S183" s="54"/>
      <c r="T183" s="54"/>
      <c r="U183" s="54"/>
    </row>
    <row r="184" spans="2:21" ht="15" customHeight="1" x14ac:dyDescent="0.2">
      <c r="B184" s="46" t="s">
        <v>250</v>
      </c>
      <c r="C184" s="47" t="s">
        <v>235</v>
      </c>
      <c r="D184" s="48" t="s">
        <v>39</v>
      </c>
      <c r="E184" s="70" t="s">
        <v>299</v>
      </c>
      <c r="F184" s="70" t="s">
        <v>300</v>
      </c>
      <c r="G184" s="49" t="s">
        <v>251</v>
      </c>
      <c r="H184" s="71"/>
      <c r="I184" s="51">
        <v>305200</v>
      </c>
      <c r="J184" s="51">
        <v>4000</v>
      </c>
      <c r="K184" s="52">
        <f t="shared" si="6"/>
        <v>301200</v>
      </c>
      <c r="L184" s="72"/>
      <c r="M184" s="54" t="str">
        <f t="shared" si="7"/>
        <v>00003092000029310244</v>
      </c>
      <c r="N184" s="54"/>
      <c r="O184" s="54"/>
      <c r="P184" s="54"/>
      <c r="Q184" s="54"/>
      <c r="R184" s="54"/>
      <c r="S184" s="54"/>
      <c r="T184" s="54"/>
      <c r="U184" s="54"/>
    </row>
    <row r="185" spans="2:21" ht="15" customHeight="1" x14ac:dyDescent="0.2">
      <c r="B185" s="46" t="s">
        <v>276</v>
      </c>
      <c r="C185" s="47" t="s">
        <v>235</v>
      </c>
      <c r="D185" s="48" t="s">
        <v>39</v>
      </c>
      <c r="E185" s="70" t="s">
        <v>299</v>
      </c>
      <c r="F185" s="70" t="s">
        <v>300</v>
      </c>
      <c r="G185" s="49" t="s">
        <v>278</v>
      </c>
      <c r="H185" s="71"/>
      <c r="I185" s="51">
        <v>22000</v>
      </c>
      <c r="J185" s="51">
        <v>3200</v>
      </c>
      <c r="K185" s="52">
        <f t="shared" si="6"/>
        <v>18800</v>
      </c>
      <c r="L185" s="72"/>
      <c r="M185" s="54" t="str">
        <f t="shared" si="7"/>
        <v>00003092000029310247</v>
      </c>
      <c r="N185" s="54"/>
      <c r="O185" s="54"/>
      <c r="P185" s="54"/>
      <c r="Q185" s="54"/>
      <c r="R185" s="54"/>
      <c r="S185" s="54"/>
      <c r="T185" s="54"/>
      <c r="U185" s="54"/>
    </row>
    <row r="186" spans="2:21" ht="15" customHeight="1" x14ac:dyDescent="0.2">
      <c r="B186" s="46" t="s">
        <v>250</v>
      </c>
      <c r="C186" s="47" t="s">
        <v>235</v>
      </c>
      <c r="D186" s="48" t="s">
        <v>39</v>
      </c>
      <c r="E186" s="70" t="s">
        <v>299</v>
      </c>
      <c r="F186" s="70" t="s">
        <v>301</v>
      </c>
      <c r="G186" s="49" t="s">
        <v>251</v>
      </c>
      <c r="H186" s="71"/>
      <c r="I186" s="51">
        <v>1153800</v>
      </c>
      <c r="J186" s="51">
        <v>22392</v>
      </c>
      <c r="K186" s="52">
        <f t="shared" si="6"/>
        <v>1131408</v>
      </c>
      <c r="L186" s="72"/>
      <c r="M186" s="54" t="str">
        <f t="shared" si="7"/>
        <v>00003093100021330244</v>
      </c>
      <c r="N186" s="54"/>
      <c r="O186" s="54"/>
      <c r="P186" s="54"/>
      <c r="Q186" s="54"/>
      <c r="R186" s="54"/>
      <c r="S186" s="54"/>
      <c r="T186" s="54"/>
      <c r="U186" s="54"/>
    </row>
    <row r="187" spans="2:21" ht="15" customHeight="1" x14ac:dyDescent="0.2">
      <c r="B187" s="46" t="s">
        <v>279</v>
      </c>
      <c r="C187" s="47" t="s">
        <v>235</v>
      </c>
      <c r="D187" s="48" t="s">
        <v>39</v>
      </c>
      <c r="E187" s="70" t="s">
        <v>299</v>
      </c>
      <c r="F187" s="70" t="s">
        <v>302</v>
      </c>
      <c r="G187" s="49" t="s">
        <v>281</v>
      </c>
      <c r="H187" s="71"/>
      <c r="I187" s="51">
        <v>9280000</v>
      </c>
      <c r="J187" s="51">
        <v>1404234.8</v>
      </c>
      <c r="K187" s="52">
        <f t="shared" si="6"/>
        <v>7875765.2000000002</v>
      </c>
      <c r="L187" s="72"/>
      <c r="M187" s="54" t="str">
        <f t="shared" si="7"/>
        <v>00003099200001690111</v>
      </c>
      <c r="N187" s="54"/>
      <c r="O187" s="54"/>
      <c r="P187" s="54"/>
      <c r="Q187" s="54"/>
      <c r="R187" s="54"/>
      <c r="S187" s="54"/>
      <c r="T187" s="54"/>
      <c r="U187" s="54"/>
    </row>
    <row r="188" spans="2:21" ht="31.7" customHeight="1" x14ac:dyDescent="0.2">
      <c r="B188" s="46" t="s">
        <v>284</v>
      </c>
      <c r="C188" s="47" t="s">
        <v>235</v>
      </c>
      <c r="D188" s="48" t="s">
        <v>39</v>
      </c>
      <c r="E188" s="70" t="s">
        <v>299</v>
      </c>
      <c r="F188" s="70" t="s">
        <v>302</v>
      </c>
      <c r="G188" s="49" t="s">
        <v>285</v>
      </c>
      <c r="H188" s="71"/>
      <c r="I188" s="51">
        <v>2802560</v>
      </c>
      <c r="J188" s="51">
        <v>422476.25</v>
      </c>
      <c r="K188" s="52">
        <f t="shared" ref="K188:K251" si="8">IF(IF(I188="",0,I188)=0,0,(IF(I188&gt;0,IF(J188&gt;I188,0,I188-J188),IF(J188&gt;I188,I188-J188,0))))</f>
        <v>2380083.75</v>
      </c>
      <c r="L188" s="72"/>
      <c r="M188" s="54" t="str">
        <f t="shared" ref="M188:M251" si="9">IF(D188="","000",D188)&amp;IF(E188="","0000",E188)&amp;IF(F188="","0000000000",F188)&amp;IF(G188="","000",G188)&amp;H188</f>
        <v>00003099200001690119</v>
      </c>
      <c r="N188" s="54"/>
      <c r="O188" s="54"/>
      <c r="P188" s="54"/>
      <c r="Q188" s="54"/>
      <c r="R188" s="54"/>
      <c r="S188" s="54"/>
      <c r="T188" s="54"/>
      <c r="U188" s="54"/>
    </row>
    <row r="189" spans="2:21" ht="15" customHeight="1" x14ac:dyDescent="0.2">
      <c r="B189" s="46" t="s">
        <v>250</v>
      </c>
      <c r="C189" s="47" t="s">
        <v>235</v>
      </c>
      <c r="D189" s="48" t="s">
        <v>39</v>
      </c>
      <c r="E189" s="70" t="s">
        <v>299</v>
      </c>
      <c r="F189" s="70" t="s">
        <v>302</v>
      </c>
      <c r="G189" s="49" t="s">
        <v>251</v>
      </c>
      <c r="H189" s="71"/>
      <c r="I189" s="51">
        <v>573100</v>
      </c>
      <c r="J189" s="51">
        <v>35276.67</v>
      </c>
      <c r="K189" s="52">
        <f t="shared" si="8"/>
        <v>537823.32999999996</v>
      </c>
      <c r="L189" s="72"/>
      <c r="M189" s="54" t="str">
        <f t="shared" si="9"/>
        <v>00003099200001690244</v>
      </c>
      <c r="N189" s="54"/>
      <c r="O189" s="54"/>
      <c r="P189" s="54"/>
      <c r="Q189" s="54"/>
      <c r="R189" s="54"/>
      <c r="S189" s="54"/>
      <c r="T189" s="54"/>
      <c r="U189" s="54"/>
    </row>
    <row r="190" spans="2:21" ht="21.4" customHeight="1" x14ac:dyDescent="0.2">
      <c r="B190" s="46" t="s">
        <v>303</v>
      </c>
      <c r="C190" s="47" t="s">
        <v>235</v>
      </c>
      <c r="D190" s="48" t="s">
        <v>39</v>
      </c>
      <c r="E190" s="70" t="s">
        <v>299</v>
      </c>
      <c r="F190" s="70" t="s">
        <v>302</v>
      </c>
      <c r="G190" s="49" t="s">
        <v>304</v>
      </c>
      <c r="H190" s="71"/>
      <c r="I190" s="51">
        <v>4500</v>
      </c>
      <c r="J190" s="51">
        <v>0</v>
      </c>
      <c r="K190" s="52">
        <f t="shared" si="8"/>
        <v>4500</v>
      </c>
      <c r="L190" s="72"/>
      <c r="M190" s="54" t="str">
        <f t="shared" si="9"/>
        <v>00003099200001690851</v>
      </c>
      <c r="N190" s="54"/>
      <c r="O190" s="54"/>
      <c r="P190" s="54"/>
      <c r="Q190" s="54"/>
      <c r="R190" s="54"/>
      <c r="S190" s="54"/>
      <c r="T190" s="54"/>
      <c r="U190" s="54"/>
    </row>
    <row r="191" spans="2:21" ht="15" customHeight="1" x14ac:dyDescent="0.2">
      <c r="B191" s="46" t="s">
        <v>286</v>
      </c>
      <c r="C191" s="47" t="s">
        <v>235</v>
      </c>
      <c r="D191" s="48" t="s">
        <v>39</v>
      </c>
      <c r="E191" s="70" t="s">
        <v>299</v>
      </c>
      <c r="F191" s="70" t="s">
        <v>302</v>
      </c>
      <c r="G191" s="49" t="s">
        <v>287</v>
      </c>
      <c r="H191" s="71"/>
      <c r="I191" s="51">
        <v>8000</v>
      </c>
      <c r="J191" s="51">
        <v>0</v>
      </c>
      <c r="K191" s="52">
        <f t="shared" si="8"/>
        <v>8000</v>
      </c>
      <c r="L191" s="72"/>
      <c r="M191" s="54" t="str">
        <f t="shared" si="9"/>
        <v>00003099200001690852</v>
      </c>
      <c r="N191" s="54"/>
      <c r="O191" s="54"/>
      <c r="P191" s="54"/>
      <c r="Q191" s="54"/>
      <c r="R191" s="54"/>
      <c r="S191" s="54"/>
      <c r="T191" s="54"/>
      <c r="U191" s="54"/>
    </row>
    <row r="192" spans="2:21" ht="15" customHeight="1" x14ac:dyDescent="0.2">
      <c r="B192" s="46" t="s">
        <v>254</v>
      </c>
      <c r="C192" s="47" t="s">
        <v>235</v>
      </c>
      <c r="D192" s="48" t="s">
        <v>39</v>
      </c>
      <c r="E192" s="70" t="s">
        <v>299</v>
      </c>
      <c r="F192" s="70" t="s">
        <v>302</v>
      </c>
      <c r="G192" s="49" t="s">
        <v>255</v>
      </c>
      <c r="H192" s="71"/>
      <c r="I192" s="51">
        <v>4000</v>
      </c>
      <c r="J192" s="51">
        <v>0</v>
      </c>
      <c r="K192" s="52">
        <f t="shared" si="8"/>
        <v>4000</v>
      </c>
      <c r="L192" s="72"/>
      <c r="M192" s="54" t="str">
        <f t="shared" si="9"/>
        <v>00003099200001690853</v>
      </c>
      <c r="N192" s="54"/>
      <c r="O192" s="54"/>
      <c r="P192" s="54"/>
      <c r="Q192" s="54"/>
      <c r="R192" s="54"/>
      <c r="S192" s="54"/>
      <c r="T192" s="54"/>
      <c r="U192" s="54"/>
    </row>
    <row r="193" spans="2:21" ht="15" customHeight="1" x14ac:dyDescent="0.2">
      <c r="B193" s="46" t="s">
        <v>276</v>
      </c>
      <c r="C193" s="47" t="s">
        <v>235</v>
      </c>
      <c r="D193" s="48" t="s">
        <v>39</v>
      </c>
      <c r="E193" s="70" t="s">
        <v>299</v>
      </c>
      <c r="F193" s="70" t="s">
        <v>292</v>
      </c>
      <c r="G193" s="49" t="s">
        <v>278</v>
      </c>
      <c r="H193" s="71"/>
      <c r="I193" s="51">
        <v>1700</v>
      </c>
      <c r="J193" s="51">
        <v>49.41</v>
      </c>
      <c r="K193" s="52">
        <f t="shared" si="8"/>
        <v>1650.59</v>
      </c>
      <c r="L193" s="72"/>
      <c r="M193" s="54" t="str">
        <f t="shared" si="9"/>
        <v>00003099300022300247</v>
      </c>
      <c r="N193" s="54"/>
      <c r="O193" s="54"/>
      <c r="P193" s="54"/>
      <c r="Q193" s="54"/>
      <c r="R193" s="54"/>
      <c r="S193" s="54"/>
      <c r="T193" s="54"/>
      <c r="U193" s="54"/>
    </row>
    <row r="194" spans="2:21" ht="15" customHeight="1" x14ac:dyDescent="0.2">
      <c r="B194" s="46" t="s">
        <v>276</v>
      </c>
      <c r="C194" s="47" t="s">
        <v>235</v>
      </c>
      <c r="D194" s="48" t="s">
        <v>39</v>
      </c>
      <c r="E194" s="70" t="s">
        <v>299</v>
      </c>
      <c r="F194" s="70" t="s">
        <v>295</v>
      </c>
      <c r="G194" s="49" t="s">
        <v>278</v>
      </c>
      <c r="H194" s="71"/>
      <c r="I194" s="51">
        <v>213600</v>
      </c>
      <c r="J194" s="51">
        <v>34120.46</v>
      </c>
      <c r="K194" s="52">
        <f t="shared" si="8"/>
        <v>179479.54</v>
      </c>
      <c r="L194" s="72"/>
      <c r="M194" s="54" t="str">
        <f t="shared" si="9"/>
        <v>00003099300072300247</v>
      </c>
      <c r="N194" s="54"/>
      <c r="O194" s="54"/>
      <c r="P194" s="54"/>
      <c r="Q194" s="54"/>
      <c r="R194" s="54"/>
      <c r="S194" s="54"/>
      <c r="T194" s="54"/>
      <c r="U194" s="54"/>
    </row>
    <row r="195" spans="2:21" ht="15" customHeight="1" x14ac:dyDescent="0.2">
      <c r="B195" s="46" t="s">
        <v>276</v>
      </c>
      <c r="C195" s="47" t="s">
        <v>235</v>
      </c>
      <c r="D195" s="48" t="s">
        <v>39</v>
      </c>
      <c r="E195" s="70" t="s">
        <v>299</v>
      </c>
      <c r="F195" s="70" t="s">
        <v>296</v>
      </c>
      <c r="G195" s="49" t="s">
        <v>278</v>
      </c>
      <c r="H195" s="71"/>
      <c r="I195" s="51">
        <v>53400</v>
      </c>
      <c r="J195" s="51">
        <v>8780.1200000000008</v>
      </c>
      <c r="K195" s="52">
        <f t="shared" si="8"/>
        <v>44619.88</v>
      </c>
      <c r="L195" s="72"/>
      <c r="M195" s="54" t="str">
        <f t="shared" si="9"/>
        <v>000030993000S2300247</v>
      </c>
      <c r="N195" s="54"/>
      <c r="O195" s="54"/>
      <c r="P195" s="54"/>
      <c r="Q195" s="54"/>
      <c r="R195" s="54"/>
      <c r="S195" s="54"/>
      <c r="T195" s="54"/>
      <c r="U195" s="54"/>
    </row>
    <row r="196" spans="2:21" ht="15" customHeight="1" x14ac:dyDescent="0.2">
      <c r="B196" s="46" t="s">
        <v>250</v>
      </c>
      <c r="C196" s="47" t="s">
        <v>235</v>
      </c>
      <c r="D196" s="48" t="s">
        <v>39</v>
      </c>
      <c r="E196" s="70" t="s">
        <v>305</v>
      </c>
      <c r="F196" s="70" t="s">
        <v>306</v>
      </c>
      <c r="G196" s="49" t="s">
        <v>251</v>
      </c>
      <c r="H196" s="71"/>
      <c r="I196" s="51">
        <v>120000</v>
      </c>
      <c r="J196" s="51">
        <v>0</v>
      </c>
      <c r="K196" s="52">
        <f t="shared" si="8"/>
        <v>120000</v>
      </c>
      <c r="L196" s="72"/>
      <c r="M196" s="54" t="str">
        <f t="shared" si="9"/>
        <v>00003101200021230244</v>
      </c>
      <c r="N196" s="54"/>
      <c r="O196" s="54"/>
      <c r="P196" s="54"/>
      <c r="Q196" s="54"/>
      <c r="R196" s="54"/>
      <c r="S196" s="54"/>
      <c r="T196" s="54"/>
      <c r="U196" s="54"/>
    </row>
    <row r="197" spans="2:21" ht="15" customHeight="1" x14ac:dyDescent="0.2">
      <c r="B197" s="46" t="s">
        <v>250</v>
      </c>
      <c r="C197" s="47" t="s">
        <v>235</v>
      </c>
      <c r="D197" s="48" t="s">
        <v>39</v>
      </c>
      <c r="E197" s="70" t="s">
        <v>305</v>
      </c>
      <c r="F197" s="70" t="s">
        <v>302</v>
      </c>
      <c r="G197" s="49" t="s">
        <v>251</v>
      </c>
      <c r="H197" s="71"/>
      <c r="I197" s="51">
        <v>50000</v>
      </c>
      <c r="J197" s="51">
        <v>0</v>
      </c>
      <c r="K197" s="52">
        <f t="shared" si="8"/>
        <v>50000</v>
      </c>
      <c r="L197" s="72"/>
      <c r="M197" s="54" t="str">
        <f t="shared" si="9"/>
        <v>00003109200001690244</v>
      </c>
      <c r="N197" s="54"/>
      <c r="O197" s="54"/>
      <c r="P197" s="54"/>
      <c r="Q197" s="54"/>
      <c r="R197" s="54"/>
      <c r="S197" s="54"/>
      <c r="T197" s="54"/>
      <c r="U197" s="54"/>
    </row>
    <row r="198" spans="2:21" ht="15" customHeight="1" x14ac:dyDescent="0.2">
      <c r="B198" s="46" t="s">
        <v>250</v>
      </c>
      <c r="C198" s="47" t="s">
        <v>235</v>
      </c>
      <c r="D198" s="48" t="s">
        <v>39</v>
      </c>
      <c r="E198" s="70" t="s">
        <v>307</v>
      </c>
      <c r="F198" s="70" t="s">
        <v>308</v>
      </c>
      <c r="G198" s="49" t="s">
        <v>251</v>
      </c>
      <c r="H198" s="71"/>
      <c r="I198" s="51">
        <v>50000</v>
      </c>
      <c r="J198" s="51">
        <v>0</v>
      </c>
      <c r="K198" s="52">
        <f t="shared" si="8"/>
        <v>50000</v>
      </c>
      <c r="L198" s="72"/>
      <c r="M198" s="54" t="str">
        <f t="shared" si="9"/>
        <v>00004050800020810244</v>
      </c>
      <c r="N198" s="54"/>
      <c r="O198" s="54"/>
      <c r="P198" s="54"/>
      <c r="Q198" s="54"/>
      <c r="R198" s="54"/>
      <c r="S198" s="54"/>
      <c r="T198" s="54"/>
      <c r="U198" s="54"/>
    </row>
    <row r="199" spans="2:21" ht="15" customHeight="1" x14ac:dyDescent="0.2">
      <c r="B199" s="46" t="s">
        <v>250</v>
      </c>
      <c r="C199" s="47" t="s">
        <v>235</v>
      </c>
      <c r="D199" s="48" t="s">
        <v>39</v>
      </c>
      <c r="E199" s="70" t="s">
        <v>307</v>
      </c>
      <c r="F199" s="70" t="s">
        <v>309</v>
      </c>
      <c r="G199" s="49" t="s">
        <v>251</v>
      </c>
      <c r="H199" s="71"/>
      <c r="I199" s="51">
        <v>83900</v>
      </c>
      <c r="J199" s="51">
        <v>0</v>
      </c>
      <c r="K199" s="52">
        <f t="shared" si="8"/>
        <v>83900</v>
      </c>
      <c r="L199" s="72"/>
      <c r="M199" s="54" t="str">
        <f t="shared" si="9"/>
        <v>00004059300070710244</v>
      </c>
      <c r="N199" s="54"/>
      <c r="O199" s="54"/>
      <c r="P199" s="54"/>
      <c r="Q199" s="54"/>
      <c r="R199" s="54"/>
      <c r="S199" s="54"/>
      <c r="T199" s="54"/>
      <c r="U199" s="54"/>
    </row>
    <row r="200" spans="2:21" ht="15" customHeight="1" x14ac:dyDescent="0.2">
      <c r="B200" s="46" t="s">
        <v>250</v>
      </c>
      <c r="C200" s="47" t="s">
        <v>235</v>
      </c>
      <c r="D200" s="48" t="s">
        <v>39</v>
      </c>
      <c r="E200" s="70" t="s">
        <v>307</v>
      </c>
      <c r="F200" s="70" t="s">
        <v>310</v>
      </c>
      <c r="G200" s="49" t="s">
        <v>251</v>
      </c>
      <c r="H200" s="71"/>
      <c r="I200" s="51">
        <v>353900</v>
      </c>
      <c r="J200" s="51">
        <v>0</v>
      </c>
      <c r="K200" s="52">
        <f t="shared" si="8"/>
        <v>353900</v>
      </c>
      <c r="L200" s="72"/>
      <c r="M200" s="54" t="str">
        <f t="shared" si="9"/>
        <v>00004059300070720244</v>
      </c>
      <c r="N200" s="54"/>
      <c r="O200" s="54"/>
      <c r="P200" s="54"/>
      <c r="Q200" s="54"/>
      <c r="R200" s="54"/>
      <c r="S200" s="54"/>
      <c r="T200" s="54"/>
      <c r="U200" s="54"/>
    </row>
    <row r="201" spans="2:21" ht="15" customHeight="1" x14ac:dyDescent="0.2">
      <c r="B201" s="46" t="s">
        <v>250</v>
      </c>
      <c r="C201" s="47" t="s">
        <v>235</v>
      </c>
      <c r="D201" s="48" t="s">
        <v>39</v>
      </c>
      <c r="E201" s="70" t="s">
        <v>311</v>
      </c>
      <c r="F201" s="70" t="s">
        <v>312</v>
      </c>
      <c r="G201" s="49" t="s">
        <v>251</v>
      </c>
      <c r="H201" s="71"/>
      <c r="I201" s="51">
        <v>42157000</v>
      </c>
      <c r="J201" s="51">
        <v>6958962.4400000004</v>
      </c>
      <c r="K201" s="52">
        <f t="shared" si="8"/>
        <v>35198037.560000002</v>
      </c>
      <c r="L201" s="72"/>
      <c r="M201" s="54" t="str">
        <f t="shared" si="9"/>
        <v>00004089300029350244</v>
      </c>
      <c r="N201" s="54"/>
      <c r="O201" s="54"/>
      <c r="P201" s="54"/>
      <c r="Q201" s="54"/>
      <c r="R201" s="54"/>
      <c r="S201" s="54"/>
      <c r="T201" s="54"/>
      <c r="U201" s="54"/>
    </row>
    <row r="202" spans="2:21" ht="15" customHeight="1" x14ac:dyDescent="0.2">
      <c r="B202" s="46" t="s">
        <v>250</v>
      </c>
      <c r="C202" s="47" t="s">
        <v>235</v>
      </c>
      <c r="D202" s="48" t="s">
        <v>39</v>
      </c>
      <c r="E202" s="70" t="s">
        <v>313</v>
      </c>
      <c r="F202" s="70" t="s">
        <v>314</v>
      </c>
      <c r="G202" s="49" t="s">
        <v>251</v>
      </c>
      <c r="H202" s="71"/>
      <c r="I202" s="51">
        <v>11130594.550000001</v>
      </c>
      <c r="J202" s="51">
        <v>384370.75</v>
      </c>
      <c r="K202" s="52">
        <f t="shared" si="8"/>
        <v>10746223.800000001</v>
      </c>
      <c r="L202" s="72"/>
      <c r="M202" s="54" t="str">
        <f t="shared" si="9"/>
        <v>0000409110009Д010244</v>
      </c>
      <c r="N202" s="54"/>
      <c r="O202" s="54"/>
      <c r="P202" s="54"/>
      <c r="Q202" s="54"/>
      <c r="R202" s="54"/>
      <c r="S202" s="54"/>
      <c r="T202" s="54"/>
      <c r="U202" s="54"/>
    </row>
    <row r="203" spans="2:21" ht="15" customHeight="1" x14ac:dyDescent="0.2">
      <c r="B203" s="46" t="s">
        <v>276</v>
      </c>
      <c r="C203" s="47" t="s">
        <v>235</v>
      </c>
      <c r="D203" s="48" t="s">
        <v>39</v>
      </c>
      <c r="E203" s="70" t="s">
        <v>313</v>
      </c>
      <c r="F203" s="70" t="s">
        <v>314</v>
      </c>
      <c r="G203" s="49" t="s">
        <v>278</v>
      </c>
      <c r="H203" s="71"/>
      <c r="I203" s="51">
        <v>300000</v>
      </c>
      <c r="J203" s="51">
        <v>27569.96</v>
      </c>
      <c r="K203" s="52">
        <f t="shared" si="8"/>
        <v>272430.03999999998</v>
      </c>
      <c r="L203" s="72"/>
      <c r="M203" s="54" t="str">
        <f t="shared" si="9"/>
        <v>0000409110009Д010247</v>
      </c>
      <c r="N203" s="54"/>
      <c r="O203" s="54"/>
      <c r="P203" s="54"/>
      <c r="Q203" s="54"/>
      <c r="R203" s="54"/>
      <c r="S203" s="54"/>
      <c r="T203" s="54"/>
      <c r="U203" s="54"/>
    </row>
    <row r="204" spans="2:21" ht="15" customHeight="1" x14ac:dyDescent="0.2">
      <c r="B204" s="46" t="s">
        <v>250</v>
      </c>
      <c r="C204" s="47" t="s">
        <v>235</v>
      </c>
      <c r="D204" s="48" t="s">
        <v>39</v>
      </c>
      <c r="E204" s="70" t="s">
        <v>313</v>
      </c>
      <c r="F204" s="70" t="s">
        <v>315</v>
      </c>
      <c r="G204" s="49" t="s">
        <v>251</v>
      </c>
      <c r="H204" s="71"/>
      <c r="I204" s="51">
        <v>18424000</v>
      </c>
      <c r="J204" s="51">
        <v>0</v>
      </c>
      <c r="K204" s="52">
        <f t="shared" si="8"/>
        <v>18424000</v>
      </c>
      <c r="L204" s="72"/>
      <c r="M204" s="54" t="str">
        <f t="shared" si="9"/>
        <v>0000409110009Д840244</v>
      </c>
      <c r="N204" s="54"/>
      <c r="O204" s="54"/>
      <c r="P204" s="54"/>
      <c r="Q204" s="54"/>
      <c r="R204" s="54"/>
      <c r="S204" s="54"/>
      <c r="T204" s="54"/>
      <c r="U204" s="54"/>
    </row>
    <row r="205" spans="2:21" ht="15" customHeight="1" x14ac:dyDescent="0.2">
      <c r="B205" s="46" t="s">
        <v>250</v>
      </c>
      <c r="C205" s="47" t="s">
        <v>235</v>
      </c>
      <c r="D205" s="48" t="s">
        <v>39</v>
      </c>
      <c r="E205" s="70" t="s">
        <v>313</v>
      </c>
      <c r="F205" s="70" t="s">
        <v>316</v>
      </c>
      <c r="G205" s="49" t="s">
        <v>251</v>
      </c>
      <c r="H205" s="71"/>
      <c r="I205" s="51">
        <v>80000000</v>
      </c>
      <c r="J205" s="51">
        <v>0</v>
      </c>
      <c r="K205" s="52">
        <f t="shared" si="8"/>
        <v>80000000</v>
      </c>
      <c r="L205" s="72"/>
      <c r="M205" s="54" t="str">
        <f t="shared" si="9"/>
        <v>0000409110009Д860244</v>
      </c>
      <c r="N205" s="54"/>
      <c r="O205" s="54"/>
      <c r="P205" s="54"/>
      <c r="Q205" s="54"/>
      <c r="R205" s="54"/>
      <c r="S205" s="54"/>
      <c r="T205" s="54"/>
      <c r="U205" s="54"/>
    </row>
    <row r="206" spans="2:21" ht="15" customHeight="1" x14ac:dyDescent="0.2">
      <c r="B206" s="46" t="s">
        <v>250</v>
      </c>
      <c r="C206" s="47" t="s">
        <v>235</v>
      </c>
      <c r="D206" s="48" t="s">
        <v>39</v>
      </c>
      <c r="E206" s="70" t="s">
        <v>313</v>
      </c>
      <c r="F206" s="70" t="s">
        <v>317</v>
      </c>
      <c r="G206" s="49" t="s">
        <v>251</v>
      </c>
      <c r="H206" s="71"/>
      <c r="I206" s="51">
        <v>969685</v>
      </c>
      <c r="J206" s="51">
        <v>0</v>
      </c>
      <c r="K206" s="52">
        <f t="shared" si="8"/>
        <v>969685</v>
      </c>
      <c r="L206" s="72"/>
      <c r="M206" s="54" t="str">
        <f t="shared" si="9"/>
        <v>000040911000SД840244</v>
      </c>
      <c r="N206" s="54"/>
      <c r="O206" s="54"/>
      <c r="P206" s="54"/>
      <c r="Q206" s="54"/>
      <c r="R206" s="54"/>
      <c r="S206" s="54"/>
      <c r="T206" s="54"/>
      <c r="U206" s="54"/>
    </row>
    <row r="207" spans="2:21" ht="15" customHeight="1" x14ac:dyDescent="0.2">
      <c r="B207" s="46" t="s">
        <v>250</v>
      </c>
      <c r="C207" s="47" t="s">
        <v>235</v>
      </c>
      <c r="D207" s="48" t="s">
        <v>39</v>
      </c>
      <c r="E207" s="70" t="s">
        <v>313</v>
      </c>
      <c r="F207" s="70" t="s">
        <v>318</v>
      </c>
      <c r="G207" s="49" t="s">
        <v>251</v>
      </c>
      <c r="H207" s="71"/>
      <c r="I207" s="51">
        <v>808100</v>
      </c>
      <c r="J207" s="51">
        <v>0</v>
      </c>
      <c r="K207" s="52">
        <f t="shared" si="8"/>
        <v>808100</v>
      </c>
      <c r="L207" s="72"/>
      <c r="M207" s="54" t="str">
        <f t="shared" si="9"/>
        <v>000040911000SД860244</v>
      </c>
      <c r="N207" s="54"/>
      <c r="O207" s="54"/>
      <c r="P207" s="54"/>
      <c r="Q207" s="54"/>
      <c r="R207" s="54"/>
      <c r="S207" s="54"/>
      <c r="T207" s="54"/>
      <c r="U207" s="54"/>
    </row>
    <row r="208" spans="2:21" ht="15" customHeight="1" x14ac:dyDescent="0.2">
      <c r="B208" s="46" t="s">
        <v>250</v>
      </c>
      <c r="C208" s="47" t="s">
        <v>235</v>
      </c>
      <c r="D208" s="48" t="s">
        <v>39</v>
      </c>
      <c r="E208" s="70" t="s">
        <v>319</v>
      </c>
      <c r="F208" s="70" t="s">
        <v>320</v>
      </c>
      <c r="G208" s="49" t="s">
        <v>251</v>
      </c>
      <c r="H208" s="71"/>
      <c r="I208" s="51">
        <v>2033851.94</v>
      </c>
      <c r="J208" s="51">
        <v>0</v>
      </c>
      <c r="K208" s="52">
        <f t="shared" si="8"/>
        <v>2033851.94</v>
      </c>
      <c r="L208" s="72"/>
      <c r="M208" s="54" t="str">
        <f t="shared" si="9"/>
        <v>00004122310022320244</v>
      </c>
      <c r="N208" s="54"/>
      <c r="O208" s="54"/>
      <c r="P208" s="54"/>
      <c r="Q208" s="54"/>
      <c r="R208" s="54"/>
      <c r="S208" s="54"/>
      <c r="T208" s="54"/>
      <c r="U208" s="54"/>
    </row>
    <row r="209" spans="2:21" ht="15" customHeight="1" x14ac:dyDescent="0.2">
      <c r="B209" s="46" t="s">
        <v>250</v>
      </c>
      <c r="C209" s="47" t="s">
        <v>235</v>
      </c>
      <c r="D209" s="48" t="s">
        <v>39</v>
      </c>
      <c r="E209" s="70" t="s">
        <v>319</v>
      </c>
      <c r="F209" s="70" t="s">
        <v>321</v>
      </c>
      <c r="G209" s="49" t="s">
        <v>251</v>
      </c>
      <c r="H209" s="71"/>
      <c r="I209" s="51">
        <v>15000</v>
      </c>
      <c r="J209" s="51">
        <v>0</v>
      </c>
      <c r="K209" s="52">
        <f t="shared" si="8"/>
        <v>15000</v>
      </c>
      <c r="L209" s="72"/>
      <c r="M209" s="54" t="str">
        <f t="shared" si="9"/>
        <v>00004122620022650244</v>
      </c>
      <c r="N209" s="54"/>
      <c r="O209" s="54"/>
      <c r="P209" s="54"/>
      <c r="Q209" s="54"/>
      <c r="R209" s="54"/>
      <c r="S209" s="54"/>
      <c r="T209" s="54"/>
      <c r="U209" s="54"/>
    </row>
    <row r="210" spans="2:21" ht="15" customHeight="1" x14ac:dyDescent="0.2">
      <c r="B210" s="46" t="s">
        <v>250</v>
      </c>
      <c r="C210" s="47" t="s">
        <v>235</v>
      </c>
      <c r="D210" s="48" t="s">
        <v>39</v>
      </c>
      <c r="E210" s="70" t="s">
        <v>319</v>
      </c>
      <c r="F210" s="70" t="s">
        <v>322</v>
      </c>
      <c r="G210" s="49" t="s">
        <v>251</v>
      </c>
      <c r="H210" s="71"/>
      <c r="I210" s="51">
        <v>35000</v>
      </c>
      <c r="J210" s="51">
        <v>0</v>
      </c>
      <c r="K210" s="52">
        <f t="shared" si="8"/>
        <v>35000</v>
      </c>
      <c r="L210" s="72"/>
      <c r="M210" s="54" t="str">
        <f t="shared" si="9"/>
        <v>00004122620022670244</v>
      </c>
      <c r="N210" s="54"/>
      <c r="O210" s="54"/>
      <c r="P210" s="54"/>
      <c r="Q210" s="54"/>
      <c r="R210" s="54"/>
      <c r="S210" s="54"/>
      <c r="T210" s="54"/>
      <c r="U210" s="54"/>
    </row>
    <row r="211" spans="2:21" ht="41.65" customHeight="1" x14ac:dyDescent="0.2">
      <c r="B211" s="46" t="s">
        <v>323</v>
      </c>
      <c r="C211" s="47" t="s">
        <v>235</v>
      </c>
      <c r="D211" s="48" t="s">
        <v>39</v>
      </c>
      <c r="E211" s="70" t="s">
        <v>319</v>
      </c>
      <c r="F211" s="70" t="s">
        <v>324</v>
      </c>
      <c r="G211" s="49" t="s">
        <v>325</v>
      </c>
      <c r="H211" s="71"/>
      <c r="I211" s="51">
        <v>406264.86</v>
      </c>
      <c r="J211" s="51">
        <v>0</v>
      </c>
      <c r="K211" s="52">
        <f t="shared" si="8"/>
        <v>406264.86</v>
      </c>
      <c r="L211" s="72"/>
      <c r="M211" s="54" t="str">
        <f t="shared" si="9"/>
        <v>00004122620072660811</v>
      </c>
      <c r="N211" s="54"/>
      <c r="O211" s="54"/>
      <c r="P211" s="54"/>
      <c r="Q211" s="54"/>
      <c r="R211" s="54"/>
      <c r="S211" s="54"/>
      <c r="T211" s="54"/>
      <c r="U211" s="54"/>
    </row>
    <row r="212" spans="2:21" ht="41.65" customHeight="1" x14ac:dyDescent="0.2">
      <c r="B212" s="46" t="s">
        <v>323</v>
      </c>
      <c r="C212" s="47" t="s">
        <v>235</v>
      </c>
      <c r="D212" s="48" t="s">
        <v>39</v>
      </c>
      <c r="E212" s="70" t="s">
        <v>319</v>
      </c>
      <c r="F212" s="70" t="s">
        <v>326</v>
      </c>
      <c r="G212" s="49" t="s">
        <v>325</v>
      </c>
      <c r="H212" s="71"/>
      <c r="I212" s="51">
        <v>50000</v>
      </c>
      <c r="J212" s="51">
        <v>0</v>
      </c>
      <c r="K212" s="52">
        <f t="shared" si="8"/>
        <v>50000</v>
      </c>
      <c r="L212" s="72"/>
      <c r="M212" s="54" t="str">
        <f t="shared" si="9"/>
        <v>000041226200S2660811</v>
      </c>
      <c r="N212" s="54"/>
      <c r="O212" s="54"/>
      <c r="P212" s="54"/>
      <c r="Q212" s="54"/>
      <c r="R212" s="54"/>
      <c r="S212" s="54"/>
      <c r="T212" s="54"/>
      <c r="U212" s="54"/>
    </row>
    <row r="213" spans="2:21" ht="15" customHeight="1" x14ac:dyDescent="0.2">
      <c r="B213" s="46" t="s">
        <v>250</v>
      </c>
      <c r="C213" s="47" t="s">
        <v>235</v>
      </c>
      <c r="D213" s="48" t="s">
        <v>39</v>
      </c>
      <c r="E213" s="70" t="s">
        <v>319</v>
      </c>
      <c r="F213" s="70" t="s">
        <v>327</v>
      </c>
      <c r="G213" s="49" t="s">
        <v>251</v>
      </c>
      <c r="H213" s="71"/>
      <c r="I213" s="51">
        <v>1075900</v>
      </c>
      <c r="J213" s="51">
        <v>0</v>
      </c>
      <c r="K213" s="52">
        <f t="shared" si="8"/>
        <v>1075900</v>
      </c>
      <c r="L213" s="72"/>
      <c r="M213" s="54" t="str">
        <f t="shared" si="9"/>
        <v>00004122900022910244</v>
      </c>
      <c r="N213" s="54"/>
      <c r="O213" s="54"/>
      <c r="P213" s="54"/>
      <c r="Q213" s="54"/>
      <c r="R213" s="54"/>
      <c r="S213" s="54"/>
      <c r="T213" s="54"/>
      <c r="U213" s="54"/>
    </row>
    <row r="214" spans="2:21" ht="15" customHeight="1" x14ac:dyDescent="0.2">
      <c r="B214" s="46" t="s">
        <v>250</v>
      </c>
      <c r="C214" s="47" t="s">
        <v>235</v>
      </c>
      <c r="D214" s="48" t="s">
        <v>39</v>
      </c>
      <c r="E214" s="70" t="s">
        <v>319</v>
      </c>
      <c r="F214" s="70" t="s">
        <v>328</v>
      </c>
      <c r="G214" s="49" t="s">
        <v>251</v>
      </c>
      <c r="H214" s="71"/>
      <c r="I214" s="51">
        <v>210100</v>
      </c>
      <c r="J214" s="51">
        <v>0</v>
      </c>
      <c r="K214" s="52">
        <f t="shared" si="8"/>
        <v>210100</v>
      </c>
      <c r="L214" s="72"/>
      <c r="M214" s="54" t="str">
        <f t="shared" si="9"/>
        <v>000041229000S5110244</v>
      </c>
      <c r="N214" s="54"/>
      <c r="O214" s="54"/>
      <c r="P214" s="54"/>
      <c r="Q214" s="54"/>
      <c r="R214" s="54"/>
      <c r="S214" s="54"/>
      <c r="T214" s="54"/>
      <c r="U214" s="54"/>
    </row>
    <row r="215" spans="2:21" ht="15" customHeight="1" x14ac:dyDescent="0.2">
      <c r="B215" s="46" t="s">
        <v>250</v>
      </c>
      <c r="C215" s="47" t="s">
        <v>235</v>
      </c>
      <c r="D215" s="48" t="s">
        <v>39</v>
      </c>
      <c r="E215" s="70" t="s">
        <v>319</v>
      </c>
      <c r="F215" s="70" t="s">
        <v>329</v>
      </c>
      <c r="G215" s="49" t="s">
        <v>251</v>
      </c>
      <c r="H215" s="71"/>
      <c r="I215" s="51">
        <v>280180</v>
      </c>
      <c r="J215" s="51">
        <v>0</v>
      </c>
      <c r="K215" s="52">
        <f t="shared" si="8"/>
        <v>280180</v>
      </c>
      <c r="L215" s="72"/>
      <c r="M215" s="54" t="str">
        <f t="shared" si="9"/>
        <v>000041229000А5110244</v>
      </c>
      <c r="N215" s="54"/>
      <c r="O215" s="54"/>
      <c r="P215" s="54"/>
      <c r="Q215" s="54"/>
      <c r="R215" s="54"/>
      <c r="S215" s="54"/>
      <c r="T215" s="54"/>
      <c r="U215" s="54"/>
    </row>
    <row r="216" spans="2:21" ht="15" customHeight="1" x14ac:dyDescent="0.2">
      <c r="B216" s="46" t="s">
        <v>250</v>
      </c>
      <c r="C216" s="47" t="s">
        <v>235</v>
      </c>
      <c r="D216" s="48" t="s">
        <v>39</v>
      </c>
      <c r="E216" s="70" t="s">
        <v>319</v>
      </c>
      <c r="F216" s="70" t="s">
        <v>330</v>
      </c>
      <c r="G216" s="49" t="s">
        <v>251</v>
      </c>
      <c r="H216" s="71"/>
      <c r="I216" s="51">
        <v>260000</v>
      </c>
      <c r="J216" s="51">
        <v>0</v>
      </c>
      <c r="K216" s="52">
        <f t="shared" si="8"/>
        <v>260000</v>
      </c>
      <c r="L216" s="72"/>
      <c r="M216" s="54" t="str">
        <f t="shared" si="9"/>
        <v>00004123200022630244</v>
      </c>
      <c r="N216" s="54"/>
      <c r="O216" s="54"/>
      <c r="P216" s="54"/>
      <c r="Q216" s="54"/>
      <c r="R216" s="54"/>
      <c r="S216" s="54"/>
      <c r="T216" s="54"/>
      <c r="U216" s="54"/>
    </row>
    <row r="217" spans="2:21" ht="15" customHeight="1" x14ac:dyDescent="0.2">
      <c r="B217" s="46" t="s">
        <v>331</v>
      </c>
      <c r="C217" s="47" t="s">
        <v>235</v>
      </c>
      <c r="D217" s="48" t="s">
        <v>39</v>
      </c>
      <c r="E217" s="70" t="s">
        <v>319</v>
      </c>
      <c r="F217" s="70" t="s">
        <v>330</v>
      </c>
      <c r="G217" s="49" t="s">
        <v>332</v>
      </c>
      <c r="H217" s="71"/>
      <c r="I217" s="51">
        <v>120000</v>
      </c>
      <c r="J217" s="51">
        <v>10000</v>
      </c>
      <c r="K217" s="52">
        <f t="shared" si="8"/>
        <v>110000</v>
      </c>
      <c r="L217" s="72"/>
      <c r="M217" s="54" t="str">
        <f t="shared" si="9"/>
        <v>00004123200022630612</v>
      </c>
      <c r="N217" s="54"/>
      <c r="O217" s="54"/>
      <c r="P217" s="54"/>
      <c r="Q217" s="54"/>
      <c r="R217" s="54"/>
      <c r="S217" s="54"/>
      <c r="T217" s="54"/>
      <c r="U217" s="54"/>
    </row>
    <row r="218" spans="2:21" ht="21.4" customHeight="1" x14ac:dyDescent="0.2">
      <c r="B218" s="46" t="s">
        <v>333</v>
      </c>
      <c r="C218" s="47" t="s">
        <v>235</v>
      </c>
      <c r="D218" s="48" t="s">
        <v>39</v>
      </c>
      <c r="E218" s="70" t="s">
        <v>319</v>
      </c>
      <c r="F218" s="70" t="s">
        <v>334</v>
      </c>
      <c r="G218" s="49" t="s">
        <v>335</v>
      </c>
      <c r="H218" s="71"/>
      <c r="I218" s="51">
        <v>500000</v>
      </c>
      <c r="J218" s="51">
        <v>0</v>
      </c>
      <c r="K218" s="52">
        <f t="shared" si="8"/>
        <v>500000</v>
      </c>
      <c r="L218" s="72"/>
      <c r="M218" s="54" t="str">
        <f t="shared" si="9"/>
        <v>000041233000S1660633</v>
      </c>
      <c r="N218" s="54"/>
      <c r="O218" s="54"/>
      <c r="P218" s="54"/>
      <c r="Q218" s="54"/>
      <c r="R218" s="54"/>
      <c r="S218" s="54"/>
      <c r="T218" s="54"/>
      <c r="U218" s="54"/>
    </row>
    <row r="219" spans="2:21" ht="21.4" customHeight="1" x14ac:dyDescent="0.2">
      <c r="B219" s="46" t="s">
        <v>288</v>
      </c>
      <c r="C219" s="47" t="s">
        <v>235</v>
      </c>
      <c r="D219" s="48" t="s">
        <v>39</v>
      </c>
      <c r="E219" s="70" t="s">
        <v>336</v>
      </c>
      <c r="F219" s="70" t="s">
        <v>337</v>
      </c>
      <c r="G219" s="49" t="s">
        <v>290</v>
      </c>
      <c r="H219" s="71"/>
      <c r="I219" s="51">
        <v>1000000</v>
      </c>
      <c r="J219" s="51">
        <v>0</v>
      </c>
      <c r="K219" s="52">
        <f t="shared" si="8"/>
        <v>1000000</v>
      </c>
      <c r="L219" s="72"/>
      <c r="M219" s="54" t="str">
        <f t="shared" si="9"/>
        <v>00005011900021910243</v>
      </c>
      <c r="N219" s="54"/>
      <c r="O219" s="54"/>
      <c r="P219" s="54"/>
      <c r="Q219" s="54"/>
      <c r="R219" s="54"/>
      <c r="S219" s="54"/>
      <c r="T219" s="54"/>
      <c r="U219" s="54"/>
    </row>
    <row r="220" spans="2:21" ht="15" customHeight="1" x14ac:dyDescent="0.2">
      <c r="B220" s="46" t="s">
        <v>250</v>
      </c>
      <c r="C220" s="47" t="s">
        <v>235</v>
      </c>
      <c r="D220" s="48" t="s">
        <v>39</v>
      </c>
      <c r="E220" s="70" t="s">
        <v>336</v>
      </c>
      <c r="F220" s="70" t="s">
        <v>338</v>
      </c>
      <c r="G220" s="49" t="s">
        <v>251</v>
      </c>
      <c r="H220" s="71"/>
      <c r="I220" s="51">
        <v>2800000</v>
      </c>
      <c r="J220" s="51">
        <v>229833.87</v>
      </c>
      <c r="K220" s="52">
        <f t="shared" si="8"/>
        <v>2570166.13</v>
      </c>
      <c r="L220" s="72"/>
      <c r="M220" s="54" t="str">
        <f t="shared" si="9"/>
        <v>00005019300023880244</v>
      </c>
      <c r="N220" s="54"/>
      <c r="O220" s="54"/>
      <c r="P220" s="54"/>
      <c r="Q220" s="54"/>
      <c r="R220" s="54"/>
      <c r="S220" s="54"/>
      <c r="T220" s="54"/>
      <c r="U220" s="54"/>
    </row>
    <row r="221" spans="2:21" ht="15" customHeight="1" x14ac:dyDescent="0.2">
      <c r="B221" s="46" t="s">
        <v>254</v>
      </c>
      <c r="C221" s="47" t="s">
        <v>235</v>
      </c>
      <c r="D221" s="48" t="s">
        <v>39</v>
      </c>
      <c r="E221" s="70" t="s">
        <v>336</v>
      </c>
      <c r="F221" s="70" t="s">
        <v>339</v>
      </c>
      <c r="G221" s="49" t="s">
        <v>255</v>
      </c>
      <c r="H221" s="71"/>
      <c r="I221" s="51">
        <v>1373036</v>
      </c>
      <c r="J221" s="51">
        <v>0</v>
      </c>
      <c r="K221" s="52">
        <f t="shared" si="8"/>
        <v>1373036</v>
      </c>
      <c r="L221" s="72"/>
      <c r="M221" s="54" t="str">
        <f t="shared" si="9"/>
        <v>00005019300028500853</v>
      </c>
      <c r="N221" s="54"/>
      <c r="O221" s="54"/>
      <c r="P221" s="54"/>
      <c r="Q221" s="54"/>
      <c r="R221" s="54"/>
      <c r="S221" s="54"/>
      <c r="T221" s="54"/>
      <c r="U221" s="54"/>
    </row>
    <row r="222" spans="2:21" ht="15" customHeight="1" x14ac:dyDescent="0.2">
      <c r="B222" s="46" t="s">
        <v>250</v>
      </c>
      <c r="C222" s="47" t="s">
        <v>235</v>
      </c>
      <c r="D222" s="48" t="s">
        <v>39</v>
      </c>
      <c r="E222" s="70" t="s">
        <v>336</v>
      </c>
      <c r="F222" s="70" t="s">
        <v>340</v>
      </c>
      <c r="G222" s="49" t="s">
        <v>251</v>
      </c>
      <c r="H222" s="71"/>
      <c r="I222" s="51">
        <v>600000</v>
      </c>
      <c r="J222" s="51">
        <v>15569.65</v>
      </c>
      <c r="K222" s="52">
        <f t="shared" si="8"/>
        <v>584430.35</v>
      </c>
      <c r="L222" s="72"/>
      <c r="M222" s="54" t="str">
        <f t="shared" si="9"/>
        <v>00005019300029330244</v>
      </c>
      <c r="N222" s="54"/>
      <c r="O222" s="54"/>
      <c r="P222" s="54"/>
      <c r="Q222" s="54"/>
      <c r="R222" s="54"/>
      <c r="S222" s="54"/>
      <c r="T222" s="54"/>
      <c r="U222" s="54"/>
    </row>
    <row r="223" spans="2:21" ht="15" customHeight="1" x14ac:dyDescent="0.2">
      <c r="B223" s="46" t="s">
        <v>250</v>
      </c>
      <c r="C223" s="47" t="s">
        <v>235</v>
      </c>
      <c r="D223" s="48" t="s">
        <v>39</v>
      </c>
      <c r="E223" s="70" t="s">
        <v>341</v>
      </c>
      <c r="F223" s="70" t="s">
        <v>342</v>
      </c>
      <c r="G223" s="49" t="s">
        <v>251</v>
      </c>
      <c r="H223" s="71"/>
      <c r="I223" s="51">
        <v>500000</v>
      </c>
      <c r="J223" s="51">
        <v>0</v>
      </c>
      <c r="K223" s="52">
        <f t="shared" si="8"/>
        <v>500000</v>
      </c>
      <c r="L223" s="72"/>
      <c r="M223" s="54" t="str">
        <f t="shared" si="9"/>
        <v>00005020600020610244</v>
      </c>
      <c r="N223" s="54"/>
      <c r="O223" s="54"/>
      <c r="P223" s="54"/>
      <c r="Q223" s="54"/>
      <c r="R223" s="54"/>
      <c r="S223" s="54"/>
      <c r="T223" s="54"/>
      <c r="U223" s="54"/>
    </row>
    <row r="224" spans="2:21" ht="21.4" customHeight="1" x14ac:dyDescent="0.2">
      <c r="B224" s="46" t="s">
        <v>288</v>
      </c>
      <c r="C224" s="47" t="s">
        <v>235</v>
      </c>
      <c r="D224" s="48" t="s">
        <v>39</v>
      </c>
      <c r="E224" s="70" t="s">
        <v>341</v>
      </c>
      <c r="F224" s="70" t="s">
        <v>343</v>
      </c>
      <c r="G224" s="49" t="s">
        <v>290</v>
      </c>
      <c r="H224" s="71"/>
      <c r="I224" s="51">
        <v>3000000</v>
      </c>
      <c r="J224" s="51">
        <v>0</v>
      </c>
      <c r="K224" s="52">
        <f t="shared" si="8"/>
        <v>3000000</v>
      </c>
      <c r="L224" s="72"/>
      <c r="M224" s="54" t="str">
        <f t="shared" si="9"/>
        <v>000050206000S2370243</v>
      </c>
      <c r="N224" s="54"/>
      <c r="O224" s="54"/>
      <c r="P224" s="54"/>
      <c r="Q224" s="54"/>
      <c r="R224" s="54"/>
      <c r="S224" s="54"/>
      <c r="T224" s="54"/>
      <c r="U224" s="54"/>
    </row>
    <row r="225" spans="2:21" ht="15" customHeight="1" x14ac:dyDescent="0.2">
      <c r="B225" s="46" t="s">
        <v>250</v>
      </c>
      <c r="C225" s="47" t="s">
        <v>235</v>
      </c>
      <c r="D225" s="48" t="s">
        <v>39</v>
      </c>
      <c r="E225" s="70" t="s">
        <v>341</v>
      </c>
      <c r="F225" s="70" t="s">
        <v>344</v>
      </c>
      <c r="G225" s="49" t="s">
        <v>251</v>
      </c>
      <c r="H225" s="71"/>
      <c r="I225" s="51">
        <v>2050000</v>
      </c>
      <c r="J225" s="51">
        <v>164645.66</v>
      </c>
      <c r="K225" s="52">
        <f t="shared" si="8"/>
        <v>1885354.34</v>
      </c>
      <c r="L225" s="72"/>
      <c r="M225" s="54" t="str">
        <f t="shared" si="9"/>
        <v>00005029300029110244</v>
      </c>
      <c r="N225" s="54"/>
      <c r="O225" s="54"/>
      <c r="P225" s="54"/>
      <c r="Q225" s="54"/>
      <c r="R225" s="54"/>
      <c r="S225" s="54"/>
      <c r="T225" s="54"/>
      <c r="U225" s="54"/>
    </row>
    <row r="226" spans="2:21" ht="15" customHeight="1" x14ac:dyDescent="0.2">
      <c r="B226" s="46" t="s">
        <v>250</v>
      </c>
      <c r="C226" s="47" t="s">
        <v>235</v>
      </c>
      <c r="D226" s="48" t="s">
        <v>39</v>
      </c>
      <c r="E226" s="70" t="s">
        <v>341</v>
      </c>
      <c r="F226" s="70" t="s">
        <v>345</v>
      </c>
      <c r="G226" s="49" t="s">
        <v>251</v>
      </c>
      <c r="H226" s="71"/>
      <c r="I226" s="51">
        <v>1998725</v>
      </c>
      <c r="J226" s="51">
        <v>0</v>
      </c>
      <c r="K226" s="52">
        <f t="shared" si="8"/>
        <v>1998725</v>
      </c>
      <c r="L226" s="72"/>
      <c r="M226" s="54" t="str">
        <f t="shared" si="9"/>
        <v>00005029300029120244</v>
      </c>
      <c r="N226" s="54"/>
      <c r="O226" s="54"/>
      <c r="P226" s="54"/>
      <c r="Q226" s="54"/>
      <c r="R226" s="54"/>
      <c r="S226" s="54"/>
      <c r="T226" s="54"/>
      <c r="U226" s="54"/>
    </row>
    <row r="227" spans="2:21" ht="15" customHeight="1" x14ac:dyDescent="0.2">
      <c r="B227" s="46" t="s">
        <v>331</v>
      </c>
      <c r="C227" s="47" t="s">
        <v>235</v>
      </c>
      <c r="D227" s="48" t="s">
        <v>39</v>
      </c>
      <c r="E227" s="70" t="s">
        <v>346</v>
      </c>
      <c r="F227" s="70" t="s">
        <v>347</v>
      </c>
      <c r="G227" s="49" t="s">
        <v>332</v>
      </c>
      <c r="H227" s="71"/>
      <c r="I227" s="51">
        <v>465000</v>
      </c>
      <c r="J227" s="51">
        <v>186000</v>
      </c>
      <c r="K227" s="52">
        <f t="shared" si="8"/>
        <v>279000</v>
      </c>
      <c r="L227" s="72"/>
      <c r="M227" s="54" t="str">
        <f t="shared" si="9"/>
        <v>00005032200070660612</v>
      </c>
      <c r="N227" s="54"/>
      <c r="O227" s="54"/>
      <c r="P227" s="54"/>
      <c r="Q227" s="54"/>
      <c r="R227" s="54"/>
      <c r="S227" s="54"/>
      <c r="T227" s="54"/>
      <c r="U227" s="54"/>
    </row>
    <row r="228" spans="2:21" ht="15" customHeight="1" x14ac:dyDescent="0.2">
      <c r="B228" s="46" t="s">
        <v>250</v>
      </c>
      <c r="C228" s="47" t="s">
        <v>235</v>
      </c>
      <c r="D228" s="48" t="s">
        <v>39</v>
      </c>
      <c r="E228" s="70" t="s">
        <v>346</v>
      </c>
      <c r="F228" s="70" t="s">
        <v>348</v>
      </c>
      <c r="G228" s="49" t="s">
        <v>251</v>
      </c>
      <c r="H228" s="71"/>
      <c r="I228" s="51">
        <v>4500000</v>
      </c>
      <c r="J228" s="51">
        <v>0</v>
      </c>
      <c r="K228" s="52">
        <f t="shared" si="8"/>
        <v>4500000</v>
      </c>
      <c r="L228" s="72"/>
      <c r="M228" s="54" t="str">
        <f t="shared" si="9"/>
        <v>00005039300027030244</v>
      </c>
      <c r="N228" s="54"/>
      <c r="O228" s="54"/>
      <c r="P228" s="54"/>
      <c r="Q228" s="54"/>
      <c r="R228" s="54"/>
      <c r="S228" s="54"/>
      <c r="T228" s="54"/>
      <c r="U228" s="54"/>
    </row>
    <row r="229" spans="2:21" ht="15" customHeight="1" x14ac:dyDescent="0.2">
      <c r="B229" s="46" t="s">
        <v>250</v>
      </c>
      <c r="C229" s="47" t="s">
        <v>235</v>
      </c>
      <c r="D229" s="48" t="s">
        <v>39</v>
      </c>
      <c r="E229" s="70" t="s">
        <v>346</v>
      </c>
      <c r="F229" s="70" t="s">
        <v>349</v>
      </c>
      <c r="G229" s="49" t="s">
        <v>251</v>
      </c>
      <c r="H229" s="71"/>
      <c r="I229" s="51">
        <v>160000</v>
      </c>
      <c r="J229" s="51">
        <v>54000</v>
      </c>
      <c r="K229" s="52">
        <f t="shared" si="8"/>
        <v>106000</v>
      </c>
      <c r="L229" s="72"/>
      <c r="M229" s="54" t="str">
        <f t="shared" si="9"/>
        <v>00005039300027061244</v>
      </c>
      <c r="N229" s="54"/>
      <c r="O229" s="54"/>
      <c r="P229" s="54"/>
      <c r="Q229" s="54"/>
      <c r="R229" s="54"/>
      <c r="S229" s="54"/>
      <c r="T229" s="54"/>
      <c r="U229" s="54"/>
    </row>
    <row r="230" spans="2:21" ht="15" customHeight="1" x14ac:dyDescent="0.2">
      <c r="B230" s="46" t="s">
        <v>250</v>
      </c>
      <c r="C230" s="47" t="s">
        <v>235</v>
      </c>
      <c r="D230" s="48" t="s">
        <v>39</v>
      </c>
      <c r="E230" s="70" t="s">
        <v>346</v>
      </c>
      <c r="F230" s="70" t="s">
        <v>350</v>
      </c>
      <c r="G230" s="49" t="s">
        <v>251</v>
      </c>
      <c r="H230" s="71"/>
      <c r="I230" s="51">
        <v>2000000</v>
      </c>
      <c r="J230" s="51">
        <v>0</v>
      </c>
      <c r="K230" s="52">
        <f t="shared" si="8"/>
        <v>2000000</v>
      </c>
      <c r="L230" s="72"/>
      <c r="M230" s="54" t="str">
        <f t="shared" si="9"/>
        <v>00005039300029990244</v>
      </c>
      <c r="N230" s="54"/>
      <c r="O230" s="54"/>
      <c r="P230" s="54"/>
      <c r="Q230" s="54"/>
      <c r="R230" s="54"/>
      <c r="S230" s="54"/>
      <c r="T230" s="54"/>
      <c r="U230" s="54"/>
    </row>
    <row r="231" spans="2:21" ht="15" customHeight="1" x14ac:dyDescent="0.2">
      <c r="B231" s="46" t="s">
        <v>279</v>
      </c>
      <c r="C231" s="47" t="s">
        <v>235</v>
      </c>
      <c r="D231" s="48" t="s">
        <v>39</v>
      </c>
      <c r="E231" s="70" t="s">
        <v>351</v>
      </c>
      <c r="F231" s="70" t="s">
        <v>352</v>
      </c>
      <c r="G231" s="49" t="s">
        <v>281</v>
      </c>
      <c r="H231" s="71"/>
      <c r="I231" s="51">
        <v>5597234</v>
      </c>
      <c r="J231" s="51">
        <v>847148.08</v>
      </c>
      <c r="K231" s="52">
        <f t="shared" si="8"/>
        <v>4750085.92</v>
      </c>
      <c r="L231" s="72"/>
      <c r="M231" s="54" t="str">
        <f t="shared" si="9"/>
        <v>00005059200029210111</v>
      </c>
      <c r="N231" s="54"/>
      <c r="O231" s="54"/>
      <c r="P231" s="54"/>
      <c r="Q231" s="54"/>
      <c r="R231" s="54"/>
      <c r="S231" s="54"/>
      <c r="T231" s="54"/>
      <c r="U231" s="54"/>
    </row>
    <row r="232" spans="2:21" ht="31.7" customHeight="1" x14ac:dyDescent="0.2">
      <c r="B232" s="46" t="s">
        <v>284</v>
      </c>
      <c r="C232" s="47" t="s">
        <v>235</v>
      </c>
      <c r="D232" s="48" t="s">
        <v>39</v>
      </c>
      <c r="E232" s="70" t="s">
        <v>351</v>
      </c>
      <c r="F232" s="70" t="s">
        <v>352</v>
      </c>
      <c r="G232" s="49" t="s">
        <v>285</v>
      </c>
      <c r="H232" s="71"/>
      <c r="I232" s="51">
        <v>1690364</v>
      </c>
      <c r="J232" s="51">
        <v>254950.88</v>
      </c>
      <c r="K232" s="52">
        <f t="shared" si="8"/>
        <v>1435413.12</v>
      </c>
      <c r="L232" s="72"/>
      <c r="M232" s="54" t="str">
        <f t="shared" si="9"/>
        <v>00005059200029210119</v>
      </c>
      <c r="N232" s="54"/>
      <c r="O232" s="54"/>
      <c r="P232" s="54"/>
      <c r="Q232" s="54"/>
      <c r="R232" s="54"/>
      <c r="S232" s="54"/>
      <c r="T232" s="54"/>
      <c r="U232" s="54"/>
    </row>
    <row r="233" spans="2:21" ht="15" customHeight="1" x14ac:dyDescent="0.2">
      <c r="B233" s="46" t="s">
        <v>250</v>
      </c>
      <c r="C233" s="47" t="s">
        <v>235</v>
      </c>
      <c r="D233" s="48" t="s">
        <v>39</v>
      </c>
      <c r="E233" s="70" t="s">
        <v>351</v>
      </c>
      <c r="F233" s="70" t="s">
        <v>352</v>
      </c>
      <c r="G233" s="49" t="s">
        <v>251</v>
      </c>
      <c r="H233" s="71"/>
      <c r="I233" s="51">
        <v>508150</v>
      </c>
      <c r="J233" s="51">
        <v>9547.35</v>
      </c>
      <c r="K233" s="52">
        <f t="shared" si="8"/>
        <v>498602.65</v>
      </c>
      <c r="L233" s="72"/>
      <c r="M233" s="54" t="str">
        <f t="shared" si="9"/>
        <v>00005059200029210244</v>
      </c>
      <c r="N233" s="54"/>
      <c r="O233" s="54"/>
      <c r="P233" s="54"/>
      <c r="Q233" s="54"/>
      <c r="R233" s="54"/>
      <c r="S233" s="54"/>
      <c r="T233" s="54"/>
      <c r="U233" s="54"/>
    </row>
    <row r="234" spans="2:21" ht="21.4" customHeight="1" x14ac:dyDescent="0.2">
      <c r="B234" s="46" t="s">
        <v>303</v>
      </c>
      <c r="C234" s="47" t="s">
        <v>235</v>
      </c>
      <c r="D234" s="48" t="s">
        <v>39</v>
      </c>
      <c r="E234" s="70" t="s">
        <v>351</v>
      </c>
      <c r="F234" s="70" t="s">
        <v>352</v>
      </c>
      <c r="G234" s="49" t="s">
        <v>304</v>
      </c>
      <c r="H234" s="71"/>
      <c r="I234" s="51">
        <v>395000</v>
      </c>
      <c r="J234" s="51">
        <v>384416</v>
      </c>
      <c r="K234" s="52">
        <f t="shared" si="8"/>
        <v>10584</v>
      </c>
      <c r="L234" s="72"/>
      <c r="M234" s="54" t="str">
        <f t="shared" si="9"/>
        <v>00005059200029210851</v>
      </c>
      <c r="N234" s="54"/>
      <c r="O234" s="54"/>
      <c r="P234" s="54"/>
      <c r="Q234" s="54"/>
      <c r="R234" s="54"/>
      <c r="S234" s="54"/>
      <c r="T234" s="54"/>
      <c r="U234" s="54"/>
    </row>
    <row r="235" spans="2:21" ht="15" customHeight="1" x14ac:dyDescent="0.2">
      <c r="B235" s="46" t="s">
        <v>286</v>
      </c>
      <c r="C235" s="47" t="s">
        <v>235</v>
      </c>
      <c r="D235" s="48" t="s">
        <v>39</v>
      </c>
      <c r="E235" s="70" t="s">
        <v>351</v>
      </c>
      <c r="F235" s="70" t="s">
        <v>352</v>
      </c>
      <c r="G235" s="49" t="s">
        <v>287</v>
      </c>
      <c r="H235" s="71"/>
      <c r="I235" s="51">
        <v>1450</v>
      </c>
      <c r="J235" s="51">
        <v>0</v>
      </c>
      <c r="K235" s="52">
        <f t="shared" si="8"/>
        <v>1450</v>
      </c>
      <c r="L235" s="72"/>
      <c r="M235" s="54" t="str">
        <f t="shared" si="9"/>
        <v>00005059200029210852</v>
      </c>
      <c r="N235" s="54"/>
      <c r="O235" s="54"/>
      <c r="P235" s="54"/>
      <c r="Q235" s="54"/>
      <c r="R235" s="54"/>
      <c r="S235" s="54"/>
      <c r="T235" s="54"/>
      <c r="U235" s="54"/>
    </row>
    <row r="236" spans="2:21" ht="15" customHeight="1" x14ac:dyDescent="0.2">
      <c r="B236" s="46" t="s">
        <v>276</v>
      </c>
      <c r="C236" s="47" t="s">
        <v>235</v>
      </c>
      <c r="D236" s="48" t="s">
        <v>39</v>
      </c>
      <c r="E236" s="70" t="s">
        <v>351</v>
      </c>
      <c r="F236" s="70" t="s">
        <v>292</v>
      </c>
      <c r="G236" s="49" t="s">
        <v>278</v>
      </c>
      <c r="H236" s="71"/>
      <c r="I236" s="51">
        <v>625</v>
      </c>
      <c r="J236" s="51">
        <v>39.520000000000003</v>
      </c>
      <c r="K236" s="52">
        <f t="shared" si="8"/>
        <v>585.48</v>
      </c>
      <c r="L236" s="72"/>
      <c r="M236" s="54" t="str">
        <f t="shared" si="9"/>
        <v>00005059300022300247</v>
      </c>
      <c r="N236" s="54"/>
      <c r="O236" s="54"/>
      <c r="P236" s="54"/>
      <c r="Q236" s="54"/>
      <c r="R236" s="54"/>
      <c r="S236" s="54"/>
      <c r="T236" s="54"/>
      <c r="U236" s="54"/>
    </row>
    <row r="237" spans="2:21" ht="15" customHeight="1" x14ac:dyDescent="0.2">
      <c r="B237" s="46" t="s">
        <v>254</v>
      </c>
      <c r="C237" s="47" t="s">
        <v>235</v>
      </c>
      <c r="D237" s="48" t="s">
        <v>39</v>
      </c>
      <c r="E237" s="70" t="s">
        <v>351</v>
      </c>
      <c r="F237" s="70" t="s">
        <v>339</v>
      </c>
      <c r="G237" s="49" t="s">
        <v>255</v>
      </c>
      <c r="H237" s="71"/>
      <c r="I237" s="51">
        <v>500000</v>
      </c>
      <c r="J237" s="51">
        <v>0</v>
      </c>
      <c r="K237" s="52">
        <f t="shared" si="8"/>
        <v>500000</v>
      </c>
      <c r="L237" s="72"/>
      <c r="M237" s="54" t="str">
        <f t="shared" si="9"/>
        <v>00005059300028500853</v>
      </c>
      <c r="N237" s="54"/>
      <c r="O237" s="54"/>
      <c r="P237" s="54"/>
      <c r="Q237" s="54"/>
      <c r="R237" s="54"/>
      <c r="S237" s="54"/>
      <c r="T237" s="54"/>
      <c r="U237" s="54"/>
    </row>
    <row r="238" spans="2:21" ht="15" customHeight="1" x14ac:dyDescent="0.2">
      <c r="B238" s="46" t="s">
        <v>276</v>
      </c>
      <c r="C238" s="47" t="s">
        <v>235</v>
      </c>
      <c r="D238" s="48" t="s">
        <v>39</v>
      </c>
      <c r="E238" s="70" t="s">
        <v>351</v>
      </c>
      <c r="F238" s="70" t="s">
        <v>295</v>
      </c>
      <c r="G238" s="49" t="s">
        <v>278</v>
      </c>
      <c r="H238" s="71"/>
      <c r="I238" s="51">
        <v>255000</v>
      </c>
      <c r="J238" s="51">
        <v>2890.55</v>
      </c>
      <c r="K238" s="52">
        <f t="shared" si="8"/>
        <v>252109.45</v>
      </c>
      <c r="L238" s="72"/>
      <c r="M238" s="54" t="str">
        <f t="shared" si="9"/>
        <v>00005059300072300247</v>
      </c>
      <c r="N238" s="54"/>
      <c r="O238" s="54"/>
      <c r="P238" s="54"/>
      <c r="Q238" s="54"/>
      <c r="R238" s="54"/>
      <c r="S238" s="54"/>
      <c r="T238" s="54"/>
      <c r="U238" s="54"/>
    </row>
    <row r="239" spans="2:21" ht="15" customHeight="1" x14ac:dyDescent="0.2">
      <c r="B239" s="46" t="s">
        <v>276</v>
      </c>
      <c r="C239" s="47" t="s">
        <v>235</v>
      </c>
      <c r="D239" s="48" t="s">
        <v>39</v>
      </c>
      <c r="E239" s="70" t="s">
        <v>351</v>
      </c>
      <c r="F239" s="70" t="s">
        <v>296</v>
      </c>
      <c r="G239" s="49" t="s">
        <v>278</v>
      </c>
      <c r="H239" s="71"/>
      <c r="I239" s="51">
        <v>63750</v>
      </c>
      <c r="J239" s="51">
        <v>722.64</v>
      </c>
      <c r="K239" s="52">
        <f t="shared" si="8"/>
        <v>63027.360000000001</v>
      </c>
      <c r="L239" s="72"/>
      <c r="M239" s="54" t="str">
        <f t="shared" si="9"/>
        <v>000050593000S2300247</v>
      </c>
      <c r="N239" s="54"/>
      <c r="O239" s="54"/>
      <c r="P239" s="54"/>
      <c r="Q239" s="54"/>
      <c r="R239" s="54"/>
      <c r="S239" s="54"/>
      <c r="T239" s="54"/>
      <c r="U239" s="54"/>
    </row>
    <row r="240" spans="2:21" ht="15" customHeight="1" x14ac:dyDescent="0.2">
      <c r="B240" s="46" t="s">
        <v>250</v>
      </c>
      <c r="C240" s="47" t="s">
        <v>235</v>
      </c>
      <c r="D240" s="48" t="s">
        <v>39</v>
      </c>
      <c r="E240" s="70" t="s">
        <v>353</v>
      </c>
      <c r="F240" s="70" t="s">
        <v>354</v>
      </c>
      <c r="G240" s="49" t="s">
        <v>251</v>
      </c>
      <c r="H240" s="71"/>
      <c r="I240" s="51">
        <v>2807000</v>
      </c>
      <c r="J240" s="51">
        <v>0</v>
      </c>
      <c r="K240" s="52">
        <f t="shared" si="8"/>
        <v>2807000</v>
      </c>
      <c r="L240" s="72"/>
      <c r="M240" s="54" t="str">
        <f t="shared" si="9"/>
        <v>00006029300030600244</v>
      </c>
      <c r="N240" s="54"/>
      <c r="O240" s="54"/>
      <c r="P240" s="54"/>
      <c r="Q240" s="54"/>
      <c r="R240" s="54"/>
      <c r="S240" s="54"/>
      <c r="T240" s="54"/>
      <c r="U240" s="54"/>
    </row>
    <row r="241" spans="2:21" ht="15" customHeight="1" x14ac:dyDescent="0.2">
      <c r="B241" s="46" t="s">
        <v>270</v>
      </c>
      <c r="C241" s="47" t="s">
        <v>235</v>
      </c>
      <c r="D241" s="48" t="s">
        <v>39</v>
      </c>
      <c r="E241" s="70" t="s">
        <v>355</v>
      </c>
      <c r="F241" s="70" t="s">
        <v>356</v>
      </c>
      <c r="G241" s="49" t="s">
        <v>272</v>
      </c>
      <c r="H241" s="71"/>
      <c r="I241" s="51">
        <v>751817</v>
      </c>
      <c r="J241" s="51">
        <v>0</v>
      </c>
      <c r="K241" s="52">
        <f t="shared" si="8"/>
        <v>751817</v>
      </c>
      <c r="L241" s="72"/>
      <c r="M241" s="54" t="str">
        <f t="shared" si="9"/>
        <v>00006051820071790540</v>
      </c>
      <c r="N241" s="54"/>
      <c r="O241" s="54"/>
      <c r="P241" s="54"/>
      <c r="Q241" s="54"/>
      <c r="R241" s="54"/>
      <c r="S241" s="54"/>
      <c r="T241" s="54"/>
      <c r="U241" s="54"/>
    </row>
    <row r="242" spans="2:21" ht="41.65" customHeight="1" x14ac:dyDescent="0.2">
      <c r="B242" s="46" t="s">
        <v>357</v>
      </c>
      <c r="C242" s="47" t="s">
        <v>235</v>
      </c>
      <c r="D242" s="48" t="s">
        <v>39</v>
      </c>
      <c r="E242" s="70" t="s">
        <v>358</v>
      </c>
      <c r="F242" s="70" t="s">
        <v>359</v>
      </c>
      <c r="G242" s="49" t="s">
        <v>360</v>
      </c>
      <c r="H242" s="71"/>
      <c r="I242" s="51">
        <v>2776350</v>
      </c>
      <c r="J242" s="51">
        <v>396287</v>
      </c>
      <c r="K242" s="52">
        <f t="shared" si="8"/>
        <v>2380063</v>
      </c>
      <c r="L242" s="72"/>
      <c r="M242" s="54" t="str">
        <f t="shared" si="9"/>
        <v>00007010240001200611</v>
      </c>
      <c r="N242" s="54"/>
      <c r="O242" s="54"/>
      <c r="P242" s="54"/>
      <c r="Q242" s="54"/>
      <c r="R242" s="54"/>
      <c r="S242" s="54"/>
      <c r="T242" s="54"/>
      <c r="U242" s="54"/>
    </row>
    <row r="243" spans="2:21" ht="41.65" customHeight="1" x14ac:dyDescent="0.2">
      <c r="B243" s="46" t="s">
        <v>361</v>
      </c>
      <c r="C243" s="47" t="s">
        <v>235</v>
      </c>
      <c r="D243" s="48" t="s">
        <v>39</v>
      </c>
      <c r="E243" s="70" t="s">
        <v>358</v>
      </c>
      <c r="F243" s="70" t="s">
        <v>359</v>
      </c>
      <c r="G243" s="49" t="s">
        <v>362</v>
      </c>
      <c r="H243" s="71"/>
      <c r="I243" s="51">
        <v>113943150</v>
      </c>
      <c r="J243" s="51">
        <v>12284911</v>
      </c>
      <c r="K243" s="52">
        <f t="shared" si="8"/>
        <v>101658239</v>
      </c>
      <c r="L243" s="72"/>
      <c r="M243" s="54" t="str">
        <f t="shared" si="9"/>
        <v>00007010240001200621</v>
      </c>
      <c r="N243" s="54"/>
      <c r="O243" s="54"/>
      <c r="P243" s="54"/>
      <c r="Q243" s="54"/>
      <c r="R243" s="54"/>
      <c r="S243" s="54"/>
      <c r="T243" s="54"/>
      <c r="U243" s="54"/>
    </row>
    <row r="244" spans="2:21" ht="15" customHeight="1" x14ac:dyDescent="0.2">
      <c r="B244" s="46" t="s">
        <v>331</v>
      </c>
      <c r="C244" s="47" t="s">
        <v>235</v>
      </c>
      <c r="D244" s="48" t="s">
        <v>39</v>
      </c>
      <c r="E244" s="70" t="s">
        <v>358</v>
      </c>
      <c r="F244" s="70" t="s">
        <v>363</v>
      </c>
      <c r="G244" s="49" t="s">
        <v>332</v>
      </c>
      <c r="H244" s="71"/>
      <c r="I244" s="51">
        <v>40000</v>
      </c>
      <c r="J244" s="51">
        <v>0</v>
      </c>
      <c r="K244" s="52">
        <f t="shared" si="8"/>
        <v>40000</v>
      </c>
      <c r="L244" s="72"/>
      <c r="M244" s="54" t="str">
        <f t="shared" si="9"/>
        <v>00007010240024090612</v>
      </c>
      <c r="N244" s="54"/>
      <c r="O244" s="54"/>
      <c r="P244" s="54"/>
      <c r="Q244" s="54"/>
      <c r="R244" s="54"/>
      <c r="S244" s="54"/>
      <c r="T244" s="54"/>
      <c r="U244" s="54"/>
    </row>
    <row r="245" spans="2:21" ht="15" customHeight="1" x14ac:dyDescent="0.2">
      <c r="B245" s="46" t="s">
        <v>364</v>
      </c>
      <c r="C245" s="47" t="s">
        <v>235</v>
      </c>
      <c r="D245" s="48" t="s">
        <v>39</v>
      </c>
      <c r="E245" s="70" t="s">
        <v>358</v>
      </c>
      <c r="F245" s="70" t="s">
        <v>363</v>
      </c>
      <c r="G245" s="49" t="s">
        <v>365</v>
      </c>
      <c r="H245" s="71"/>
      <c r="I245" s="51">
        <v>85000</v>
      </c>
      <c r="J245" s="51">
        <v>0</v>
      </c>
      <c r="K245" s="52">
        <f t="shared" si="8"/>
        <v>85000</v>
      </c>
      <c r="L245" s="72"/>
      <c r="M245" s="54" t="str">
        <f t="shared" si="9"/>
        <v>00007010240024090622</v>
      </c>
      <c r="N245" s="54"/>
      <c r="O245" s="54"/>
      <c r="P245" s="54"/>
      <c r="Q245" s="54"/>
      <c r="R245" s="54"/>
      <c r="S245" s="54"/>
      <c r="T245" s="54"/>
      <c r="U245" s="54"/>
    </row>
    <row r="246" spans="2:21" ht="41.65" customHeight="1" x14ac:dyDescent="0.2">
      <c r="B246" s="46" t="s">
        <v>357</v>
      </c>
      <c r="C246" s="47" t="s">
        <v>235</v>
      </c>
      <c r="D246" s="48" t="s">
        <v>39</v>
      </c>
      <c r="E246" s="70" t="s">
        <v>358</v>
      </c>
      <c r="F246" s="70" t="s">
        <v>366</v>
      </c>
      <c r="G246" s="49" t="s">
        <v>360</v>
      </c>
      <c r="H246" s="71"/>
      <c r="I246" s="51">
        <v>4921650</v>
      </c>
      <c r="J246" s="51">
        <v>365300</v>
      </c>
      <c r="K246" s="52">
        <f t="shared" si="8"/>
        <v>4556350</v>
      </c>
      <c r="L246" s="72"/>
      <c r="M246" s="54" t="str">
        <f t="shared" si="9"/>
        <v>00007010240070040611</v>
      </c>
      <c r="N246" s="54"/>
      <c r="O246" s="54"/>
      <c r="P246" s="54"/>
      <c r="Q246" s="54"/>
      <c r="R246" s="54"/>
      <c r="S246" s="54"/>
      <c r="T246" s="54"/>
      <c r="U246" s="54"/>
    </row>
    <row r="247" spans="2:21" ht="41.65" customHeight="1" x14ac:dyDescent="0.2">
      <c r="B247" s="46" t="s">
        <v>361</v>
      </c>
      <c r="C247" s="47" t="s">
        <v>235</v>
      </c>
      <c r="D247" s="48" t="s">
        <v>39</v>
      </c>
      <c r="E247" s="70" t="s">
        <v>358</v>
      </c>
      <c r="F247" s="70" t="s">
        <v>366</v>
      </c>
      <c r="G247" s="49" t="s">
        <v>362</v>
      </c>
      <c r="H247" s="71"/>
      <c r="I247" s="51">
        <v>225597750</v>
      </c>
      <c r="J247" s="51">
        <v>23419500</v>
      </c>
      <c r="K247" s="52">
        <f t="shared" si="8"/>
        <v>202178250</v>
      </c>
      <c r="L247" s="72"/>
      <c r="M247" s="54" t="str">
        <f t="shared" si="9"/>
        <v>00007010240070040621</v>
      </c>
      <c r="N247" s="54"/>
      <c r="O247" s="54"/>
      <c r="P247" s="54"/>
      <c r="Q247" s="54"/>
      <c r="R247" s="54"/>
      <c r="S247" s="54"/>
      <c r="T247" s="54"/>
      <c r="U247" s="54"/>
    </row>
    <row r="248" spans="2:21" ht="41.65" customHeight="1" x14ac:dyDescent="0.2">
      <c r="B248" s="46" t="s">
        <v>361</v>
      </c>
      <c r="C248" s="47" t="s">
        <v>235</v>
      </c>
      <c r="D248" s="48" t="s">
        <v>39</v>
      </c>
      <c r="E248" s="70" t="s">
        <v>358</v>
      </c>
      <c r="F248" s="70" t="s">
        <v>367</v>
      </c>
      <c r="G248" s="49" t="s">
        <v>362</v>
      </c>
      <c r="H248" s="71"/>
      <c r="I248" s="51">
        <v>3742200</v>
      </c>
      <c r="J248" s="51">
        <v>235000</v>
      </c>
      <c r="K248" s="52">
        <f t="shared" si="8"/>
        <v>3507200</v>
      </c>
      <c r="L248" s="72"/>
      <c r="M248" s="54" t="str">
        <f t="shared" si="9"/>
        <v>00007010240070060621</v>
      </c>
      <c r="N248" s="54"/>
      <c r="O248" s="54"/>
      <c r="P248" s="54"/>
      <c r="Q248" s="54"/>
      <c r="R248" s="54"/>
      <c r="S248" s="54"/>
      <c r="T248" s="54"/>
      <c r="U248" s="54"/>
    </row>
    <row r="249" spans="2:21" ht="15" customHeight="1" x14ac:dyDescent="0.2">
      <c r="B249" s="46" t="s">
        <v>331</v>
      </c>
      <c r="C249" s="47" t="s">
        <v>235</v>
      </c>
      <c r="D249" s="48" t="s">
        <v>39</v>
      </c>
      <c r="E249" s="70" t="s">
        <v>358</v>
      </c>
      <c r="F249" s="70" t="s">
        <v>368</v>
      </c>
      <c r="G249" s="49" t="s">
        <v>332</v>
      </c>
      <c r="H249" s="71"/>
      <c r="I249" s="51">
        <v>108300</v>
      </c>
      <c r="J249" s="51">
        <v>27100</v>
      </c>
      <c r="K249" s="52">
        <f t="shared" si="8"/>
        <v>81200</v>
      </c>
      <c r="L249" s="72"/>
      <c r="M249" s="54" t="str">
        <f t="shared" si="9"/>
        <v>00007010240072120612</v>
      </c>
      <c r="N249" s="54"/>
      <c r="O249" s="54"/>
      <c r="P249" s="54"/>
      <c r="Q249" s="54"/>
      <c r="R249" s="54"/>
      <c r="S249" s="54"/>
      <c r="T249" s="54"/>
      <c r="U249" s="54"/>
    </row>
    <row r="250" spans="2:21" ht="15" customHeight="1" x14ac:dyDescent="0.2">
      <c r="B250" s="46" t="s">
        <v>364</v>
      </c>
      <c r="C250" s="47" t="s">
        <v>235</v>
      </c>
      <c r="D250" s="48" t="s">
        <v>39</v>
      </c>
      <c r="E250" s="70" t="s">
        <v>358</v>
      </c>
      <c r="F250" s="70" t="s">
        <v>368</v>
      </c>
      <c r="G250" s="49" t="s">
        <v>365</v>
      </c>
      <c r="H250" s="71"/>
      <c r="I250" s="51">
        <v>5096000</v>
      </c>
      <c r="J250" s="51">
        <v>906600</v>
      </c>
      <c r="K250" s="52">
        <f t="shared" si="8"/>
        <v>4189400</v>
      </c>
      <c r="L250" s="72"/>
      <c r="M250" s="54" t="str">
        <f t="shared" si="9"/>
        <v>00007010240072120622</v>
      </c>
      <c r="N250" s="54"/>
      <c r="O250" s="54"/>
      <c r="P250" s="54"/>
      <c r="Q250" s="54"/>
      <c r="R250" s="54"/>
      <c r="S250" s="54"/>
      <c r="T250" s="54"/>
      <c r="U250" s="54"/>
    </row>
    <row r="251" spans="2:21" ht="15" customHeight="1" x14ac:dyDescent="0.2">
      <c r="B251" s="46" t="s">
        <v>331</v>
      </c>
      <c r="C251" s="47" t="s">
        <v>235</v>
      </c>
      <c r="D251" s="48" t="s">
        <v>39</v>
      </c>
      <c r="E251" s="70" t="s">
        <v>358</v>
      </c>
      <c r="F251" s="70" t="s">
        <v>369</v>
      </c>
      <c r="G251" s="49" t="s">
        <v>332</v>
      </c>
      <c r="H251" s="71"/>
      <c r="I251" s="51">
        <v>27100</v>
      </c>
      <c r="J251" s="51">
        <v>6000</v>
      </c>
      <c r="K251" s="52">
        <f t="shared" si="8"/>
        <v>21100</v>
      </c>
      <c r="L251" s="72"/>
      <c r="M251" s="54" t="str">
        <f t="shared" si="9"/>
        <v>000070102400S2120612</v>
      </c>
      <c r="N251" s="54"/>
      <c r="O251" s="54"/>
      <c r="P251" s="54"/>
      <c r="Q251" s="54"/>
      <c r="R251" s="54"/>
      <c r="S251" s="54"/>
      <c r="T251" s="54"/>
      <c r="U251" s="54"/>
    </row>
    <row r="252" spans="2:21" ht="15" customHeight="1" x14ac:dyDescent="0.2">
      <c r="B252" s="46" t="s">
        <v>364</v>
      </c>
      <c r="C252" s="47" t="s">
        <v>235</v>
      </c>
      <c r="D252" s="48" t="s">
        <v>39</v>
      </c>
      <c r="E252" s="70" t="s">
        <v>358</v>
      </c>
      <c r="F252" s="70" t="s">
        <v>369</v>
      </c>
      <c r="G252" s="49" t="s">
        <v>365</v>
      </c>
      <c r="H252" s="71"/>
      <c r="I252" s="51">
        <v>1273800</v>
      </c>
      <c r="J252" s="51">
        <v>227425</v>
      </c>
      <c r="K252" s="52">
        <f t="shared" ref="K252:K315" si="10">IF(IF(I252="",0,I252)=0,0,(IF(I252&gt;0,IF(J252&gt;I252,0,I252-J252),IF(J252&gt;I252,I252-J252,0))))</f>
        <v>1046375</v>
      </c>
      <c r="L252" s="72"/>
      <c r="M252" s="54" t="str">
        <f t="shared" ref="M252:M315" si="11">IF(D252="","000",D252)&amp;IF(E252="","0000",E252)&amp;IF(F252="","0000000000",F252)&amp;IF(G252="","000",G252)&amp;H252</f>
        <v>000070102400S2120622</v>
      </c>
      <c r="N252" s="54"/>
      <c r="O252" s="54"/>
      <c r="P252" s="54"/>
      <c r="Q252" s="54"/>
      <c r="R252" s="54"/>
      <c r="S252" s="54"/>
      <c r="T252" s="54"/>
      <c r="U252" s="54"/>
    </row>
    <row r="253" spans="2:21" ht="41.65" customHeight="1" x14ac:dyDescent="0.2">
      <c r="B253" s="46" t="s">
        <v>357</v>
      </c>
      <c r="C253" s="47" t="s">
        <v>235</v>
      </c>
      <c r="D253" s="48" t="s">
        <v>39</v>
      </c>
      <c r="E253" s="70" t="s">
        <v>358</v>
      </c>
      <c r="F253" s="70" t="s">
        <v>292</v>
      </c>
      <c r="G253" s="49" t="s">
        <v>360</v>
      </c>
      <c r="H253" s="71"/>
      <c r="I253" s="51">
        <v>4500</v>
      </c>
      <c r="J253" s="51">
        <v>1538.34</v>
      </c>
      <c r="K253" s="52">
        <f t="shared" si="10"/>
        <v>2961.66</v>
      </c>
      <c r="L253" s="72"/>
      <c r="M253" s="54" t="str">
        <f t="shared" si="11"/>
        <v>00007019300022300611</v>
      </c>
      <c r="N253" s="54"/>
      <c r="O253" s="54"/>
      <c r="P253" s="54"/>
      <c r="Q253" s="54"/>
      <c r="R253" s="54"/>
      <c r="S253" s="54"/>
      <c r="T253" s="54"/>
      <c r="U253" s="54"/>
    </row>
    <row r="254" spans="2:21" ht="41.65" customHeight="1" x14ac:dyDescent="0.2">
      <c r="B254" s="46" t="s">
        <v>361</v>
      </c>
      <c r="C254" s="47" t="s">
        <v>235</v>
      </c>
      <c r="D254" s="48" t="s">
        <v>39</v>
      </c>
      <c r="E254" s="70" t="s">
        <v>358</v>
      </c>
      <c r="F254" s="70" t="s">
        <v>292</v>
      </c>
      <c r="G254" s="49" t="s">
        <v>362</v>
      </c>
      <c r="H254" s="71"/>
      <c r="I254" s="51">
        <v>424100</v>
      </c>
      <c r="J254" s="51">
        <v>25919.84</v>
      </c>
      <c r="K254" s="52">
        <f t="shared" si="10"/>
        <v>398180.16</v>
      </c>
      <c r="L254" s="72"/>
      <c r="M254" s="54" t="str">
        <f t="shared" si="11"/>
        <v>00007019300022300621</v>
      </c>
      <c r="N254" s="54"/>
      <c r="O254" s="54"/>
      <c r="P254" s="54"/>
      <c r="Q254" s="54"/>
      <c r="R254" s="54"/>
      <c r="S254" s="54"/>
      <c r="T254" s="54"/>
      <c r="U254" s="54"/>
    </row>
    <row r="255" spans="2:21" ht="41.65" customHeight="1" x14ac:dyDescent="0.2">
      <c r="B255" s="46" t="s">
        <v>361</v>
      </c>
      <c r="C255" s="47" t="s">
        <v>235</v>
      </c>
      <c r="D255" s="48" t="s">
        <v>39</v>
      </c>
      <c r="E255" s="70" t="s">
        <v>358</v>
      </c>
      <c r="F255" s="70" t="s">
        <v>370</v>
      </c>
      <c r="G255" s="49" t="s">
        <v>362</v>
      </c>
      <c r="H255" s="71"/>
      <c r="I255" s="51">
        <v>265000</v>
      </c>
      <c r="J255" s="51">
        <v>0</v>
      </c>
      <c r="K255" s="52">
        <f t="shared" si="10"/>
        <v>265000</v>
      </c>
      <c r="L255" s="72"/>
      <c r="M255" s="54" t="str">
        <f t="shared" si="11"/>
        <v>00007019300022400621</v>
      </c>
      <c r="N255" s="54"/>
      <c r="O255" s="54"/>
      <c r="P255" s="54"/>
      <c r="Q255" s="54"/>
      <c r="R255" s="54"/>
      <c r="S255" s="54"/>
      <c r="T255" s="54"/>
      <c r="U255" s="54"/>
    </row>
    <row r="256" spans="2:21" ht="15" customHeight="1" x14ac:dyDescent="0.2">
      <c r="B256" s="46" t="s">
        <v>364</v>
      </c>
      <c r="C256" s="47" t="s">
        <v>235</v>
      </c>
      <c r="D256" s="48" t="s">
        <v>39</v>
      </c>
      <c r="E256" s="70" t="s">
        <v>358</v>
      </c>
      <c r="F256" s="70" t="s">
        <v>371</v>
      </c>
      <c r="G256" s="49" t="s">
        <v>365</v>
      </c>
      <c r="H256" s="71"/>
      <c r="I256" s="51">
        <v>68903</v>
      </c>
      <c r="J256" s="51">
        <v>68903</v>
      </c>
      <c r="K256" s="52">
        <f t="shared" si="10"/>
        <v>0</v>
      </c>
      <c r="L256" s="72"/>
      <c r="M256" s="54" t="str">
        <f t="shared" si="11"/>
        <v>00007019300026400622</v>
      </c>
      <c r="N256" s="54"/>
      <c r="O256" s="54"/>
      <c r="P256" s="54"/>
      <c r="Q256" s="54"/>
      <c r="R256" s="54"/>
      <c r="S256" s="54"/>
      <c r="T256" s="54"/>
      <c r="U256" s="54"/>
    </row>
    <row r="257" spans="2:21" ht="41.65" customHeight="1" x14ac:dyDescent="0.2">
      <c r="B257" s="46" t="s">
        <v>357</v>
      </c>
      <c r="C257" s="47" t="s">
        <v>235</v>
      </c>
      <c r="D257" s="48" t="s">
        <v>39</v>
      </c>
      <c r="E257" s="70" t="s">
        <v>358</v>
      </c>
      <c r="F257" s="70" t="s">
        <v>295</v>
      </c>
      <c r="G257" s="49" t="s">
        <v>360</v>
      </c>
      <c r="H257" s="71"/>
      <c r="I257" s="51">
        <v>869500</v>
      </c>
      <c r="J257" s="51">
        <v>241452.65</v>
      </c>
      <c r="K257" s="52">
        <f t="shared" si="10"/>
        <v>628047.35</v>
      </c>
      <c r="L257" s="72"/>
      <c r="M257" s="54" t="str">
        <f t="shared" si="11"/>
        <v>00007019300072300611</v>
      </c>
      <c r="N257" s="54"/>
      <c r="O257" s="54"/>
      <c r="P257" s="54"/>
      <c r="Q257" s="54"/>
      <c r="R257" s="54"/>
      <c r="S257" s="54"/>
      <c r="T257" s="54"/>
      <c r="U257" s="54"/>
    </row>
    <row r="258" spans="2:21" ht="41.65" customHeight="1" x14ac:dyDescent="0.2">
      <c r="B258" s="46" t="s">
        <v>361</v>
      </c>
      <c r="C258" s="47" t="s">
        <v>235</v>
      </c>
      <c r="D258" s="48" t="s">
        <v>39</v>
      </c>
      <c r="E258" s="70" t="s">
        <v>358</v>
      </c>
      <c r="F258" s="70" t="s">
        <v>295</v>
      </c>
      <c r="G258" s="49" t="s">
        <v>362</v>
      </c>
      <c r="H258" s="71"/>
      <c r="I258" s="51">
        <v>47534600</v>
      </c>
      <c r="J258" s="51">
        <v>5931743.0199999996</v>
      </c>
      <c r="K258" s="52">
        <f t="shared" si="10"/>
        <v>41602856.980000004</v>
      </c>
      <c r="L258" s="72"/>
      <c r="M258" s="54" t="str">
        <f t="shared" si="11"/>
        <v>00007019300072300621</v>
      </c>
      <c r="N258" s="54"/>
      <c r="O258" s="54"/>
      <c r="P258" s="54"/>
      <c r="Q258" s="54"/>
      <c r="R258" s="54"/>
      <c r="S258" s="54"/>
      <c r="T258" s="54"/>
      <c r="U258" s="54"/>
    </row>
    <row r="259" spans="2:21" ht="41.65" customHeight="1" x14ac:dyDescent="0.2">
      <c r="B259" s="46" t="s">
        <v>357</v>
      </c>
      <c r="C259" s="47" t="s">
        <v>235</v>
      </c>
      <c r="D259" s="48" t="s">
        <v>39</v>
      </c>
      <c r="E259" s="70" t="s">
        <v>358</v>
      </c>
      <c r="F259" s="70" t="s">
        <v>296</v>
      </c>
      <c r="G259" s="49" t="s">
        <v>360</v>
      </c>
      <c r="H259" s="71"/>
      <c r="I259" s="51">
        <v>217400</v>
      </c>
      <c r="J259" s="51">
        <v>60363.16</v>
      </c>
      <c r="K259" s="52">
        <f t="shared" si="10"/>
        <v>157036.84</v>
      </c>
      <c r="L259" s="72"/>
      <c r="M259" s="54" t="str">
        <f t="shared" si="11"/>
        <v>000070193000S2300611</v>
      </c>
      <c r="N259" s="54"/>
      <c r="O259" s="54"/>
      <c r="P259" s="54"/>
      <c r="Q259" s="54"/>
      <c r="R259" s="54"/>
      <c r="S259" s="54"/>
      <c r="T259" s="54"/>
      <c r="U259" s="54"/>
    </row>
    <row r="260" spans="2:21" ht="41.65" customHeight="1" x14ac:dyDescent="0.2">
      <c r="B260" s="46" t="s">
        <v>361</v>
      </c>
      <c r="C260" s="47" t="s">
        <v>235</v>
      </c>
      <c r="D260" s="48" t="s">
        <v>39</v>
      </c>
      <c r="E260" s="70" t="s">
        <v>358</v>
      </c>
      <c r="F260" s="70" t="s">
        <v>296</v>
      </c>
      <c r="G260" s="49" t="s">
        <v>362</v>
      </c>
      <c r="H260" s="71"/>
      <c r="I260" s="51">
        <v>11883600</v>
      </c>
      <c r="J260" s="51">
        <v>1482935.71</v>
      </c>
      <c r="K260" s="52">
        <f t="shared" si="10"/>
        <v>10400664.289999999</v>
      </c>
      <c r="L260" s="72"/>
      <c r="M260" s="54" t="str">
        <f t="shared" si="11"/>
        <v>000070193000S2300621</v>
      </c>
      <c r="N260" s="54"/>
      <c r="O260" s="54"/>
      <c r="P260" s="54"/>
      <c r="Q260" s="54"/>
      <c r="R260" s="54"/>
      <c r="S260" s="54"/>
      <c r="T260" s="54"/>
      <c r="U260" s="54"/>
    </row>
    <row r="261" spans="2:21" ht="15" customHeight="1" x14ac:dyDescent="0.2">
      <c r="B261" s="46" t="s">
        <v>364</v>
      </c>
      <c r="C261" s="47" t="s">
        <v>235</v>
      </c>
      <c r="D261" s="48" t="s">
        <v>39</v>
      </c>
      <c r="E261" s="70" t="s">
        <v>372</v>
      </c>
      <c r="F261" s="70" t="s">
        <v>373</v>
      </c>
      <c r="G261" s="49" t="s">
        <v>365</v>
      </c>
      <c r="H261" s="71"/>
      <c r="I261" s="51">
        <v>150000</v>
      </c>
      <c r="J261" s="51">
        <v>0</v>
      </c>
      <c r="K261" s="52">
        <f t="shared" si="10"/>
        <v>150000</v>
      </c>
      <c r="L261" s="72"/>
      <c r="M261" s="54" t="str">
        <f t="shared" si="11"/>
        <v>00007020210020260622</v>
      </c>
      <c r="N261" s="54"/>
      <c r="O261" s="54"/>
      <c r="P261" s="54"/>
      <c r="Q261" s="54"/>
      <c r="R261" s="54"/>
      <c r="S261" s="54"/>
      <c r="T261" s="54"/>
      <c r="U261" s="54"/>
    </row>
    <row r="262" spans="2:21" ht="15" customHeight="1" x14ac:dyDescent="0.2">
      <c r="B262" s="46" t="s">
        <v>364</v>
      </c>
      <c r="C262" s="47" t="s">
        <v>235</v>
      </c>
      <c r="D262" s="48" t="s">
        <v>39</v>
      </c>
      <c r="E262" s="70" t="s">
        <v>372</v>
      </c>
      <c r="F262" s="70" t="s">
        <v>374</v>
      </c>
      <c r="G262" s="49" t="s">
        <v>365</v>
      </c>
      <c r="H262" s="71"/>
      <c r="I262" s="51">
        <v>150000</v>
      </c>
      <c r="J262" s="51">
        <v>0</v>
      </c>
      <c r="K262" s="52">
        <f t="shared" si="10"/>
        <v>150000</v>
      </c>
      <c r="L262" s="72"/>
      <c r="M262" s="54" t="str">
        <f t="shared" si="11"/>
        <v>00007020210020280622</v>
      </c>
      <c r="N262" s="54"/>
      <c r="O262" s="54"/>
      <c r="P262" s="54"/>
      <c r="Q262" s="54"/>
      <c r="R262" s="54"/>
      <c r="S262" s="54"/>
      <c r="T262" s="54"/>
      <c r="U262" s="54"/>
    </row>
    <row r="263" spans="2:21" ht="15" customHeight="1" x14ac:dyDescent="0.2">
      <c r="B263" s="46" t="s">
        <v>364</v>
      </c>
      <c r="C263" s="47" t="s">
        <v>235</v>
      </c>
      <c r="D263" s="48" t="s">
        <v>39</v>
      </c>
      <c r="E263" s="70" t="s">
        <v>372</v>
      </c>
      <c r="F263" s="70" t="s">
        <v>375</v>
      </c>
      <c r="G263" s="49" t="s">
        <v>365</v>
      </c>
      <c r="H263" s="71"/>
      <c r="I263" s="51">
        <v>100000</v>
      </c>
      <c r="J263" s="51">
        <v>0</v>
      </c>
      <c r="K263" s="52">
        <f t="shared" si="10"/>
        <v>100000</v>
      </c>
      <c r="L263" s="72"/>
      <c r="M263" s="54" t="str">
        <f t="shared" si="11"/>
        <v>00007020210020300622</v>
      </c>
      <c r="N263" s="54"/>
      <c r="O263" s="54"/>
      <c r="P263" s="54"/>
      <c r="Q263" s="54"/>
      <c r="R263" s="54"/>
      <c r="S263" s="54"/>
      <c r="T263" s="54"/>
      <c r="U263" s="54"/>
    </row>
    <row r="264" spans="2:21" ht="15" customHeight="1" x14ac:dyDescent="0.2">
      <c r="B264" s="46" t="s">
        <v>364</v>
      </c>
      <c r="C264" s="47" t="s">
        <v>235</v>
      </c>
      <c r="D264" s="48" t="s">
        <v>39</v>
      </c>
      <c r="E264" s="70" t="s">
        <v>372</v>
      </c>
      <c r="F264" s="70" t="s">
        <v>376</v>
      </c>
      <c r="G264" s="49" t="s">
        <v>365</v>
      </c>
      <c r="H264" s="71"/>
      <c r="I264" s="51">
        <v>50000</v>
      </c>
      <c r="J264" s="51">
        <v>0</v>
      </c>
      <c r="K264" s="52">
        <f t="shared" si="10"/>
        <v>50000</v>
      </c>
      <c r="L264" s="72"/>
      <c r="M264" s="54" t="str">
        <f t="shared" si="11"/>
        <v>00007020210020500622</v>
      </c>
      <c r="N264" s="54"/>
      <c r="O264" s="54"/>
      <c r="P264" s="54"/>
      <c r="Q264" s="54"/>
      <c r="R264" s="54"/>
      <c r="S264" s="54"/>
      <c r="T264" s="54"/>
      <c r="U264" s="54"/>
    </row>
    <row r="265" spans="2:21" ht="15" customHeight="1" x14ac:dyDescent="0.2">
      <c r="B265" s="46" t="s">
        <v>364</v>
      </c>
      <c r="C265" s="47" t="s">
        <v>235</v>
      </c>
      <c r="D265" s="48" t="s">
        <v>39</v>
      </c>
      <c r="E265" s="70" t="s">
        <v>372</v>
      </c>
      <c r="F265" s="70" t="s">
        <v>377</v>
      </c>
      <c r="G265" s="49" t="s">
        <v>365</v>
      </c>
      <c r="H265" s="71"/>
      <c r="I265" s="51">
        <v>50000</v>
      </c>
      <c r="J265" s="51">
        <v>0</v>
      </c>
      <c r="K265" s="52">
        <f t="shared" si="10"/>
        <v>50000</v>
      </c>
      <c r="L265" s="72"/>
      <c r="M265" s="54" t="str">
        <f t="shared" si="11"/>
        <v>00007020210020600622</v>
      </c>
      <c r="N265" s="54"/>
      <c r="O265" s="54"/>
      <c r="P265" s="54"/>
      <c r="Q265" s="54"/>
      <c r="R265" s="54"/>
      <c r="S265" s="54"/>
      <c r="T265" s="54"/>
      <c r="U265" s="54"/>
    </row>
    <row r="266" spans="2:21" ht="15" customHeight="1" x14ac:dyDescent="0.2">
      <c r="B266" s="46" t="s">
        <v>364</v>
      </c>
      <c r="C266" s="47" t="s">
        <v>235</v>
      </c>
      <c r="D266" s="48" t="s">
        <v>39</v>
      </c>
      <c r="E266" s="70" t="s">
        <v>372</v>
      </c>
      <c r="F266" s="70" t="s">
        <v>378</v>
      </c>
      <c r="G266" s="49" t="s">
        <v>365</v>
      </c>
      <c r="H266" s="71"/>
      <c r="I266" s="51">
        <v>11029440</v>
      </c>
      <c r="J266" s="51">
        <v>0</v>
      </c>
      <c r="K266" s="52">
        <f t="shared" si="10"/>
        <v>11029440</v>
      </c>
      <c r="L266" s="72"/>
      <c r="M266" s="54" t="str">
        <f t="shared" si="11"/>
        <v>00007020210021250622</v>
      </c>
      <c r="N266" s="54"/>
      <c r="O266" s="54"/>
      <c r="P266" s="54"/>
      <c r="Q266" s="54"/>
      <c r="R266" s="54"/>
      <c r="S266" s="54"/>
      <c r="T266" s="54"/>
      <c r="U266" s="54"/>
    </row>
    <row r="267" spans="2:21" ht="15" customHeight="1" x14ac:dyDescent="0.2">
      <c r="B267" s="46" t="s">
        <v>364</v>
      </c>
      <c r="C267" s="47" t="s">
        <v>235</v>
      </c>
      <c r="D267" s="48" t="s">
        <v>39</v>
      </c>
      <c r="E267" s="70" t="s">
        <v>372</v>
      </c>
      <c r="F267" s="70" t="s">
        <v>379</v>
      </c>
      <c r="G267" s="49" t="s">
        <v>365</v>
      </c>
      <c r="H267" s="71"/>
      <c r="I267" s="51">
        <v>650000</v>
      </c>
      <c r="J267" s="51">
        <v>67000</v>
      </c>
      <c r="K267" s="52">
        <f t="shared" si="10"/>
        <v>583000</v>
      </c>
      <c r="L267" s="72"/>
      <c r="M267" s="54" t="str">
        <f t="shared" si="11"/>
        <v>00007020210026200622</v>
      </c>
      <c r="N267" s="54"/>
      <c r="O267" s="54"/>
      <c r="P267" s="54"/>
      <c r="Q267" s="54"/>
      <c r="R267" s="54"/>
      <c r="S267" s="54"/>
      <c r="T267" s="54"/>
      <c r="U267" s="54"/>
    </row>
    <row r="268" spans="2:21" ht="15" customHeight="1" x14ac:dyDescent="0.2">
      <c r="B268" s="46" t="s">
        <v>331</v>
      </c>
      <c r="C268" s="47" t="s">
        <v>235</v>
      </c>
      <c r="D268" s="48" t="s">
        <v>39</v>
      </c>
      <c r="E268" s="70" t="s">
        <v>372</v>
      </c>
      <c r="F268" s="70" t="s">
        <v>380</v>
      </c>
      <c r="G268" s="49" t="s">
        <v>332</v>
      </c>
      <c r="H268" s="71"/>
      <c r="I268" s="51">
        <v>133100</v>
      </c>
      <c r="J268" s="51">
        <v>0</v>
      </c>
      <c r="K268" s="52">
        <f t="shared" si="10"/>
        <v>133100</v>
      </c>
      <c r="L268" s="72"/>
      <c r="M268" s="54" t="str">
        <f t="shared" si="11"/>
        <v>00007020210070500612</v>
      </c>
      <c r="N268" s="54"/>
      <c r="O268" s="54"/>
      <c r="P268" s="54"/>
      <c r="Q268" s="54"/>
      <c r="R268" s="54"/>
      <c r="S268" s="54"/>
      <c r="T268" s="54"/>
      <c r="U268" s="54"/>
    </row>
    <row r="269" spans="2:21" ht="15" customHeight="1" x14ac:dyDescent="0.2">
      <c r="B269" s="46" t="s">
        <v>364</v>
      </c>
      <c r="C269" s="47" t="s">
        <v>235</v>
      </c>
      <c r="D269" s="48" t="s">
        <v>39</v>
      </c>
      <c r="E269" s="70" t="s">
        <v>372</v>
      </c>
      <c r="F269" s="70" t="s">
        <v>380</v>
      </c>
      <c r="G269" s="49" t="s">
        <v>365</v>
      </c>
      <c r="H269" s="71"/>
      <c r="I269" s="51">
        <v>7638400</v>
      </c>
      <c r="J269" s="51">
        <v>0</v>
      </c>
      <c r="K269" s="52">
        <f t="shared" si="10"/>
        <v>7638400</v>
      </c>
      <c r="L269" s="72"/>
      <c r="M269" s="54" t="str">
        <f t="shared" si="11"/>
        <v>00007020210070500622</v>
      </c>
      <c r="N269" s="54"/>
      <c r="O269" s="54"/>
      <c r="P269" s="54"/>
      <c r="Q269" s="54"/>
      <c r="R269" s="54"/>
      <c r="S269" s="54"/>
      <c r="T269" s="54"/>
      <c r="U269" s="54"/>
    </row>
    <row r="270" spans="2:21" ht="15" customHeight="1" x14ac:dyDescent="0.2">
      <c r="B270" s="46" t="s">
        <v>331</v>
      </c>
      <c r="C270" s="47" t="s">
        <v>235</v>
      </c>
      <c r="D270" s="48" t="s">
        <v>39</v>
      </c>
      <c r="E270" s="70" t="s">
        <v>372</v>
      </c>
      <c r="F270" s="70" t="s">
        <v>381</v>
      </c>
      <c r="G270" s="49" t="s">
        <v>332</v>
      </c>
      <c r="H270" s="71"/>
      <c r="I270" s="51">
        <v>47340</v>
      </c>
      <c r="J270" s="51">
        <v>0</v>
      </c>
      <c r="K270" s="52">
        <f t="shared" si="10"/>
        <v>47340</v>
      </c>
      <c r="L270" s="72"/>
      <c r="M270" s="54" t="str">
        <f t="shared" si="11"/>
        <v>00007020210070570612</v>
      </c>
      <c r="N270" s="54"/>
      <c r="O270" s="54"/>
      <c r="P270" s="54"/>
      <c r="Q270" s="54"/>
      <c r="R270" s="54"/>
      <c r="S270" s="54"/>
      <c r="T270" s="54"/>
      <c r="U270" s="54"/>
    </row>
    <row r="271" spans="2:21" ht="15" customHeight="1" x14ac:dyDescent="0.2">
      <c r="B271" s="46" t="s">
        <v>364</v>
      </c>
      <c r="C271" s="47" t="s">
        <v>235</v>
      </c>
      <c r="D271" s="48" t="s">
        <v>39</v>
      </c>
      <c r="E271" s="70" t="s">
        <v>372</v>
      </c>
      <c r="F271" s="70" t="s">
        <v>381</v>
      </c>
      <c r="G271" s="49" t="s">
        <v>365</v>
      </c>
      <c r="H271" s="71"/>
      <c r="I271" s="51">
        <v>307760</v>
      </c>
      <c r="J271" s="51">
        <v>0</v>
      </c>
      <c r="K271" s="52">
        <f t="shared" si="10"/>
        <v>307760</v>
      </c>
      <c r="L271" s="72"/>
      <c r="M271" s="54" t="str">
        <f t="shared" si="11"/>
        <v>00007020210070570622</v>
      </c>
      <c r="N271" s="54"/>
      <c r="O271" s="54"/>
      <c r="P271" s="54"/>
      <c r="Q271" s="54"/>
      <c r="R271" s="54"/>
      <c r="S271" s="54"/>
      <c r="T271" s="54"/>
      <c r="U271" s="54"/>
    </row>
    <row r="272" spans="2:21" ht="15" customHeight="1" x14ac:dyDescent="0.2">
      <c r="B272" s="46" t="s">
        <v>364</v>
      </c>
      <c r="C272" s="47" t="s">
        <v>235</v>
      </c>
      <c r="D272" s="48" t="s">
        <v>39</v>
      </c>
      <c r="E272" s="70" t="s">
        <v>372</v>
      </c>
      <c r="F272" s="70" t="s">
        <v>382</v>
      </c>
      <c r="G272" s="49" t="s">
        <v>365</v>
      </c>
      <c r="H272" s="71"/>
      <c r="I272" s="51">
        <v>576000</v>
      </c>
      <c r="J272" s="51">
        <v>81000</v>
      </c>
      <c r="K272" s="52">
        <f t="shared" si="10"/>
        <v>495000</v>
      </c>
      <c r="L272" s="72"/>
      <c r="M272" s="54" t="str">
        <f t="shared" si="11"/>
        <v>00007020210075320622</v>
      </c>
      <c r="N272" s="54"/>
      <c r="O272" s="54"/>
      <c r="P272" s="54"/>
      <c r="Q272" s="54"/>
      <c r="R272" s="54"/>
      <c r="S272" s="54"/>
      <c r="T272" s="54"/>
      <c r="U272" s="54"/>
    </row>
    <row r="273" spans="2:21" ht="15" customHeight="1" x14ac:dyDescent="0.2">
      <c r="B273" s="46" t="s">
        <v>331</v>
      </c>
      <c r="C273" s="47" t="s">
        <v>235</v>
      </c>
      <c r="D273" s="48" t="s">
        <v>39</v>
      </c>
      <c r="E273" s="70" t="s">
        <v>372</v>
      </c>
      <c r="F273" s="70" t="s">
        <v>383</v>
      </c>
      <c r="G273" s="49" t="s">
        <v>332</v>
      </c>
      <c r="H273" s="71"/>
      <c r="I273" s="51">
        <v>541686.41</v>
      </c>
      <c r="J273" s="51">
        <v>137866.34</v>
      </c>
      <c r="K273" s="52">
        <f t="shared" si="10"/>
        <v>403820.07000000007</v>
      </c>
      <c r="L273" s="72"/>
      <c r="M273" s="54" t="str">
        <f t="shared" si="11"/>
        <v>000070202100L3041612</v>
      </c>
      <c r="N273" s="54"/>
      <c r="O273" s="54"/>
      <c r="P273" s="54"/>
      <c r="Q273" s="54"/>
      <c r="R273" s="54"/>
      <c r="S273" s="54"/>
      <c r="T273" s="54"/>
      <c r="U273" s="54"/>
    </row>
    <row r="274" spans="2:21" ht="15" customHeight="1" x14ac:dyDescent="0.2">
      <c r="B274" s="46" t="s">
        <v>364</v>
      </c>
      <c r="C274" s="47" t="s">
        <v>235</v>
      </c>
      <c r="D274" s="48" t="s">
        <v>39</v>
      </c>
      <c r="E274" s="70" t="s">
        <v>372</v>
      </c>
      <c r="F274" s="70" t="s">
        <v>383</v>
      </c>
      <c r="G274" s="49" t="s">
        <v>365</v>
      </c>
      <c r="H274" s="71"/>
      <c r="I274" s="51">
        <v>39405813.590000004</v>
      </c>
      <c r="J274" s="51">
        <v>9334523.0099999998</v>
      </c>
      <c r="K274" s="52">
        <f t="shared" si="10"/>
        <v>30071290.580000006</v>
      </c>
      <c r="L274" s="72"/>
      <c r="M274" s="54" t="str">
        <f t="shared" si="11"/>
        <v>000070202100L3041622</v>
      </c>
      <c r="N274" s="54"/>
      <c r="O274" s="54"/>
      <c r="P274" s="54"/>
      <c r="Q274" s="54"/>
      <c r="R274" s="54"/>
      <c r="S274" s="54"/>
      <c r="T274" s="54"/>
      <c r="U274" s="54"/>
    </row>
    <row r="275" spans="2:21" ht="15" customHeight="1" x14ac:dyDescent="0.2">
      <c r="B275" s="46" t="s">
        <v>364</v>
      </c>
      <c r="C275" s="47" t="s">
        <v>235</v>
      </c>
      <c r="D275" s="48" t="s">
        <v>39</v>
      </c>
      <c r="E275" s="70" t="s">
        <v>372</v>
      </c>
      <c r="F275" s="70" t="s">
        <v>384</v>
      </c>
      <c r="G275" s="49" t="s">
        <v>365</v>
      </c>
      <c r="H275" s="71"/>
      <c r="I275" s="51">
        <v>85547172.170000002</v>
      </c>
      <c r="J275" s="51">
        <v>63621028.439999998</v>
      </c>
      <c r="K275" s="52">
        <f t="shared" si="10"/>
        <v>21926143.730000004</v>
      </c>
      <c r="L275" s="72"/>
      <c r="M275" s="54" t="str">
        <f t="shared" si="11"/>
        <v>0000702021Ю457501622</v>
      </c>
      <c r="N275" s="54"/>
      <c r="O275" s="54"/>
      <c r="P275" s="54"/>
      <c r="Q275" s="54"/>
      <c r="R275" s="54"/>
      <c r="S275" s="54"/>
      <c r="T275" s="54"/>
      <c r="U275" s="54"/>
    </row>
    <row r="276" spans="2:21" ht="15" customHeight="1" x14ac:dyDescent="0.2">
      <c r="B276" s="46" t="s">
        <v>364</v>
      </c>
      <c r="C276" s="47" t="s">
        <v>235</v>
      </c>
      <c r="D276" s="48" t="s">
        <v>39</v>
      </c>
      <c r="E276" s="70" t="s">
        <v>372</v>
      </c>
      <c r="F276" s="70" t="s">
        <v>385</v>
      </c>
      <c r="G276" s="49" t="s">
        <v>365</v>
      </c>
      <c r="H276" s="71"/>
      <c r="I276" s="51">
        <v>123683823.81999999</v>
      </c>
      <c r="J276" s="51">
        <v>38887689.009999998</v>
      </c>
      <c r="K276" s="52">
        <f t="shared" si="10"/>
        <v>84796134.810000002</v>
      </c>
      <c r="L276" s="72"/>
      <c r="M276" s="54" t="str">
        <f t="shared" si="11"/>
        <v>0000702021Ю457506622</v>
      </c>
      <c r="N276" s="54"/>
      <c r="O276" s="54"/>
      <c r="P276" s="54"/>
      <c r="Q276" s="54"/>
      <c r="R276" s="54"/>
      <c r="S276" s="54"/>
      <c r="T276" s="54"/>
      <c r="U276" s="54"/>
    </row>
    <row r="277" spans="2:21" ht="15" customHeight="1" x14ac:dyDescent="0.2">
      <c r="B277" s="46" t="s">
        <v>364</v>
      </c>
      <c r="C277" s="47" t="s">
        <v>235</v>
      </c>
      <c r="D277" s="48" t="s">
        <v>39</v>
      </c>
      <c r="E277" s="70" t="s">
        <v>372</v>
      </c>
      <c r="F277" s="70" t="s">
        <v>386</v>
      </c>
      <c r="G277" s="49" t="s">
        <v>365</v>
      </c>
      <c r="H277" s="71"/>
      <c r="I277" s="51">
        <v>3935887.59</v>
      </c>
      <c r="J277" s="51">
        <v>0</v>
      </c>
      <c r="K277" s="52">
        <f t="shared" si="10"/>
        <v>3935887.59</v>
      </c>
      <c r="L277" s="72"/>
      <c r="M277" s="54" t="str">
        <f t="shared" si="11"/>
        <v>0000702021Ю477500622</v>
      </c>
      <c r="N277" s="54"/>
      <c r="O277" s="54"/>
      <c r="P277" s="54"/>
      <c r="Q277" s="54"/>
      <c r="R277" s="54"/>
      <c r="S277" s="54"/>
      <c r="T277" s="54"/>
      <c r="U277" s="54"/>
    </row>
    <row r="278" spans="2:21" ht="15" customHeight="1" x14ac:dyDescent="0.2">
      <c r="B278" s="46" t="s">
        <v>364</v>
      </c>
      <c r="C278" s="47" t="s">
        <v>235</v>
      </c>
      <c r="D278" s="48" t="s">
        <v>39</v>
      </c>
      <c r="E278" s="70" t="s">
        <v>372</v>
      </c>
      <c r="F278" s="70" t="s">
        <v>387</v>
      </c>
      <c r="G278" s="49" t="s">
        <v>365</v>
      </c>
      <c r="H278" s="71"/>
      <c r="I278" s="51">
        <v>9485552.4100000001</v>
      </c>
      <c r="J278" s="51">
        <v>0</v>
      </c>
      <c r="K278" s="52">
        <f t="shared" si="10"/>
        <v>9485552.4100000001</v>
      </c>
      <c r="L278" s="72"/>
      <c r="M278" s="54" t="str">
        <f t="shared" si="11"/>
        <v>0000702021Ю4S7500622</v>
      </c>
      <c r="N278" s="54"/>
      <c r="O278" s="54"/>
      <c r="P278" s="54"/>
      <c r="Q278" s="54"/>
      <c r="R278" s="54"/>
      <c r="S278" s="54"/>
      <c r="T278" s="54"/>
      <c r="U278" s="54"/>
    </row>
    <row r="279" spans="2:21" ht="15" customHeight="1" x14ac:dyDescent="0.2">
      <c r="B279" s="46" t="s">
        <v>364</v>
      </c>
      <c r="C279" s="47" t="s">
        <v>235</v>
      </c>
      <c r="D279" s="48" t="s">
        <v>39</v>
      </c>
      <c r="E279" s="70" t="s">
        <v>372</v>
      </c>
      <c r="F279" s="70" t="s">
        <v>388</v>
      </c>
      <c r="G279" s="49" t="s">
        <v>365</v>
      </c>
      <c r="H279" s="71"/>
      <c r="I279" s="51">
        <v>3663.13</v>
      </c>
      <c r="J279" s="51">
        <v>0</v>
      </c>
      <c r="K279" s="52">
        <f t="shared" si="10"/>
        <v>3663.13</v>
      </c>
      <c r="L279" s="72"/>
      <c r="M279" s="54" t="str">
        <f t="shared" si="11"/>
        <v>0000702021Ю4S7501622</v>
      </c>
      <c r="N279" s="54"/>
      <c r="O279" s="54"/>
      <c r="P279" s="54"/>
      <c r="Q279" s="54"/>
      <c r="R279" s="54"/>
      <c r="S279" s="54"/>
      <c r="T279" s="54"/>
      <c r="U279" s="54"/>
    </row>
    <row r="280" spans="2:21" ht="15" customHeight="1" x14ac:dyDescent="0.2">
      <c r="B280" s="46" t="s">
        <v>364</v>
      </c>
      <c r="C280" s="47" t="s">
        <v>235</v>
      </c>
      <c r="D280" s="48" t="s">
        <v>39</v>
      </c>
      <c r="E280" s="70" t="s">
        <v>372</v>
      </c>
      <c r="F280" s="70" t="s">
        <v>389</v>
      </c>
      <c r="G280" s="49" t="s">
        <v>365</v>
      </c>
      <c r="H280" s="71"/>
      <c r="I280" s="51">
        <v>646676.1</v>
      </c>
      <c r="J280" s="51">
        <v>0</v>
      </c>
      <c r="K280" s="52">
        <f t="shared" si="10"/>
        <v>646676.1</v>
      </c>
      <c r="L280" s="72"/>
      <c r="M280" s="54" t="str">
        <f t="shared" si="11"/>
        <v>0000702021Ю4А7501622</v>
      </c>
      <c r="N280" s="54"/>
      <c r="O280" s="54"/>
      <c r="P280" s="54"/>
      <c r="Q280" s="54"/>
      <c r="R280" s="54"/>
      <c r="S280" s="54"/>
      <c r="T280" s="54"/>
      <c r="U280" s="54"/>
    </row>
    <row r="281" spans="2:21" ht="41.65" customHeight="1" x14ac:dyDescent="0.2">
      <c r="B281" s="46" t="s">
        <v>357</v>
      </c>
      <c r="C281" s="47" t="s">
        <v>235</v>
      </c>
      <c r="D281" s="48" t="s">
        <v>39</v>
      </c>
      <c r="E281" s="70" t="s">
        <v>372</v>
      </c>
      <c r="F281" s="70" t="s">
        <v>390</v>
      </c>
      <c r="G281" s="49" t="s">
        <v>360</v>
      </c>
      <c r="H281" s="71"/>
      <c r="I281" s="51">
        <v>2968560</v>
      </c>
      <c r="J281" s="51">
        <v>741380</v>
      </c>
      <c r="K281" s="52">
        <f t="shared" si="10"/>
        <v>2227180</v>
      </c>
      <c r="L281" s="72"/>
      <c r="M281" s="54" t="str">
        <f t="shared" si="11"/>
        <v>0000702021Ю653031611</v>
      </c>
      <c r="N281" s="54"/>
      <c r="O281" s="54"/>
      <c r="P281" s="54"/>
      <c r="Q281" s="54"/>
      <c r="R281" s="54"/>
      <c r="S281" s="54"/>
      <c r="T281" s="54"/>
      <c r="U281" s="54"/>
    </row>
    <row r="282" spans="2:21" ht="41.65" customHeight="1" x14ac:dyDescent="0.2">
      <c r="B282" s="46" t="s">
        <v>361</v>
      </c>
      <c r="C282" s="47" t="s">
        <v>235</v>
      </c>
      <c r="D282" s="48" t="s">
        <v>39</v>
      </c>
      <c r="E282" s="70" t="s">
        <v>372</v>
      </c>
      <c r="F282" s="70" t="s">
        <v>390</v>
      </c>
      <c r="G282" s="49" t="s">
        <v>362</v>
      </c>
      <c r="H282" s="71"/>
      <c r="I282" s="51">
        <v>48746840</v>
      </c>
      <c r="J282" s="51">
        <v>10999929.33</v>
      </c>
      <c r="K282" s="52">
        <f t="shared" si="10"/>
        <v>37746910.670000002</v>
      </c>
      <c r="L282" s="72"/>
      <c r="M282" s="54" t="str">
        <f t="shared" si="11"/>
        <v>0000702021Ю653031621</v>
      </c>
      <c r="N282" s="54"/>
      <c r="O282" s="54"/>
      <c r="P282" s="54"/>
      <c r="Q282" s="54"/>
      <c r="R282" s="54"/>
      <c r="S282" s="54"/>
      <c r="T282" s="54"/>
      <c r="U282" s="54"/>
    </row>
    <row r="283" spans="2:21" ht="41.65" customHeight="1" x14ac:dyDescent="0.2">
      <c r="B283" s="46" t="s">
        <v>357</v>
      </c>
      <c r="C283" s="47" t="s">
        <v>235</v>
      </c>
      <c r="D283" s="48" t="s">
        <v>39</v>
      </c>
      <c r="E283" s="70" t="s">
        <v>372</v>
      </c>
      <c r="F283" s="70" t="s">
        <v>391</v>
      </c>
      <c r="G283" s="49" t="s">
        <v>360</v>
      </c>
      <c r="H283" s="71"/>
      <c r="I283" s="51">
        <v>2034600</v>
      </c>
      <c r="J283" s="51">
        <v>264300</v>
      </c>
      <c r="K283" s="52">
        <f t="shared" si="10"/>
        <v>1770300</v>
      </c>
      <c r="L283" s="72"/>
      <c r="M283" s="54" t="str">
        <f t="shared" si="11"/>
        <v>00007020240001210611</v>
      </c>
      <c r="N283" s="54"/>
      <c r="O283" s="54"/>
      <c r="P283" s="54"/>
      <c r="Q283" s="54"/>
      <c r="R283" s="54"/>
      <c r="S283" s="54"/>
      <c r="T283" s="54"/>
      <c r="U283" s="54"/>
    </row>
    <row r="284" spans="2:21" ht="41.65" customHeight="1" x14ac:dyDescent="0.2">
      <c r="B284" s="46" t="s">
        <v>361</v>
      </c>
      <c r="C284" s="47" t="s">
        <v>235</v>
      </c>
      <c r="D284" s="48" t="s">
        <v>39</v>
      </c>
      <c r="E284" s="70" t="s">
        <v>372</v>
      </c>
      <c r="F284" s="70" t="s">
        <v>391</v>
      </c>
      <c r="G284" s="49" t="s">
        <v>362</v>
      </c>
      <c r="H284" s="71"/>
      <c r="I284" s="51">
        <v>73261175.430000007</v>
      </c>
      <c r="J284" s="51">
        <v>5881473</v>
      </c>
      <c r="K284" s="52">
        <f t="shared" si="10"/>
        <v>67379702.430000007</v>
      </c>
      <c r="L284" s="72"/>
      <c r="M284" s="54" t="str">
        <f t="shared" si="11"/>
        <v>00007020240001210621</v>
      </c>
      <c r="N284" s="54"/>
      <c r="O284" s="54"/>
      <c r="P284" s="54"/>
      <c r="Q284" s="54"/>
      <c r="R284" s="54"/>
      <c r="S284" s="54"/>
      <c r="T284" s="54"/>
      <c r="U284" s="54"/>
    </row>
    <row r="285" spans="2:21" ht="15" customHeight="1" x14ac:dyDescent="0.2">
      <c r="B285" s="46" t="s">
        <v>331</v>
      </c>
      <c r="C285" s="47" t="s">
        <v>235</v>
      </c>
      <c r="D285" s="48" t="s">
        <v>39</v>
      </c>
      <c r="E285" s="70" t="s">
        <v>372</v>
      </c>
      <c r="F285" s="70" t="s">
        <v>392</v>
      </c>
      <c r="G285" s="49" t="s">
        <v>332</v>
      </c>
      <c r="H285" s="71"/>
      <c r="I285" s="51">
        <v>280000</v>
      </c>
      <c r="J285" s="51">
        <v>0</v>
      </c>
      <c r="K285" s="52">
        <f t="shared" si="10"/>
        <v>280000</v>
      </c>
      <c r="L285" s="72"/>
      <c r="M285" s="54" t="str">
        <f t="shared" si="11"/>
        <v>00007020240012130612</v>
      </c>
      <c r="N285" s="54"/>
      <c r="O285" s="54"/>
      <c r="P285" s="54"/>
      <c r="Q285" s="54"/>
      <c r="R285" s="54"/>
      <c r="S285" s="54"/>
      <c r="T285" s="54"/>
      <c r="U285" s="54"/>
    </row>
    <row r="286" spans="2:21" ht="15" customHeight="1" x14ac:dyDescent="0.2">
      <c r="B286" s="46" t="s">
        <v>364</v>
      </c>
      <c r="C286" s="47" t="s">
        <v>235</v>
      </c>
      <c r="D286" s="48" t="s">
        <v>39</v>
      </c>
      <c r="E286" s="70" t="s">
        <v>372</v>
      </c>
      <c r="F286" s="70" t="s">
        <v>393</v>
      </c>
      <c r="G286" s="49" t="s">
        <v>365</v>
      </c>
      <c r="H286" s="71"/>
      <c r="I286" s="51">
        <v>418400</v>
      </c>
      <c r="J286" s="51">
        <v>0</v>
      </c>
      <c r="K286" s="52">
        <f t="shared" si="10"/>
        <v>418400</v>
      </c>
      <c r="L286" s="72"/>
      <c r="M286" s="54" t="str">
        <f t="shared" si="11"/>
        <v>00007020240020220622</v>
      </c>
      <c r="N286" s="54"/>
      <c r="O286" s="54"/>
      <c r="P286" s="54"/>
      <c r="Q286" s="54"/>
      <c r="R286" s="54"/>
      <c r="S286" s="54"/>
      <c r="T286" s="54"/>
      <c r="U286" s="54"/>
    </row>
    <row r="287" spans="2:21" ht="15" customHeight="1" x14ac:dyDescent="0.2">
      <c r="B287" s="46" t="s">
        <v>364</v>
      </c>
      <c r="C287" s="47" t="s">
        <v>235</v>
      </c>
      <c r="D287" s="48" t="s">
        <v>39</v>
      </c>
      <c r="E287" s="70" t="s">
        <v>372</v>
      </c>
      <c r="F287" s="70" t="s">
        <v>394</v>
      </c>
      <c r="G287" s="49" t="s">
        <v>365</v>
      </c>
      <c r="H287" s="71"/>
      <c r="I287" s="51">
        <v>280000</v>
      </c>
      <c r="J287" s="51">
        <v>0</v>
      </c>
      <c r="K287" s="52">
        <f t="shared" si="10"/>
        <v>280000</v>
      </c>
      <c r="L287" s="72"/>
      <c r="M287" s="54" t="str">
        <f t="shared" si="11"/>
        <v>00007020240020240622</v>
      </c>
      <c r="N287" s="54"/>
      <c r="O287" s="54"/>
      <c r="P287" s="54"/>
      <c r="Q287" s="54"/>
      <c r="R287" s="54"/>
      <c r="S287" s="54"/>
      <c r="T287" s="54"/>
      <c r="U287" s="54"/>
    </row>
    <row r="288" spans="2:21" ht="15" customHeight="1" x14ac:dyDescent="0.2">
      <c r="B288" s="46" t="s">
        <v>331</v>
      </c>
      <c r="C288" s="47" t="s">
        <v>235</v>
      </c>
      <c r="D288" s="48" t="s">
        <v>39</v>
      </c>
      <c r="E288" s="70" t="s">
        <v>372</v>
      </c>
      <c r="F288" s="70" t="s">
        <v>395</v>
      </c>
      <c r="G288" s="49" t="s">
        <v>332</v>
      </c>
      <c r="H288" s="71"/>
      <c r="I288" s="51">
        <v>115000</v>
      </c>
      <c r="J288" s="51">
        <v>0</v>
      </c>
      <c r="K288" s="52">
        <f t="shared" si="10"/>
        <v>115000</v>
      </c>
      <c r="L288" s="72"/>
      <c r="M288" s="54" t="str">
        <f t="shared" si="11"/>
        <v>00007020240024070612</v>
      </c>
      <c r="N288" s="54"/>
      <c r="O288" s="54"/>
      <c r="P288" s="54"/>
      <c r="Q288" s="54"/>
      <c r="R288" s="54"/>
      <c r="S288" s="54"/>
      <c r="T288" s="54"/>
      <c r="U288" s="54"/>
    </row>
    <row r="289" spans="2:21" ht="15" customHeight="1" x14ac:dyDescent="0.2">
      <c r="B289" s="46" t="s">
        <v>364</v>
      </c>
      <c r="C289" s="47" t="s">
        <v>235</v>
      </c>
      <c r="D289" s="48" t="s">
        <v>39</v>
      </c>
      <c r="E289" s="70" t="s">
        <v>372</v>
      </c>
      <c r="F289" s="70" t="s">
        <v>395</v>
      </c>
      <c r="G289" s="49" t="s">
        <v>365</v>
      </c>
      <c r="H289" s="71"/>
      <c r="I289" s="51">
        <v>690000</v>
      </c>
      <c r="J289" s="51">
        <v>0</v>
      </c>
      <c r="K289" s="52">
        <f t="shared" si="10"/>
        <v>690000</v>
      </c>
      <c r="L289" s="72"/>
      <c r="M289" s="54" t="str">
        <f t="shared" si="11"/>
        <v>00007020240024070622</v>
      </c>
      <c r="N289" s="54"/>
      <c r="O289" s="54"/>
      <c r="P289" s="54"/>
      <c r="Q289" s="54"/>
      <c r="R289" s="54"/>
      <c r="S289" s="54"/>
      <c r="T289" s="54"/>
      <c r="U289" s="54"/>
    </row>
    <row r="290" spans="2:21" ht="15" customHeight="1" x14ac:dyDescent="0.2">
      <c r="B290" s="46" t="s">
        <v>331</v>
      </c>
      <c r="C290" s="47" t="s">
        <v>235</v>
      </c>
      <c r="D290" s="48" t="s">
        <v>39</v>
      </c>
      <c r="E290" s="70" t="s">
        <v>372</v>
      </c>
      <c r="F290" s="70" t="s">
        <v>363</v>
      </c>
      <c r="G290" s="49" t="s">
        <v>332</v>
      </c>
      <c r="H290" s="71"/>
      <c r="I290" s="51">
        <v>40000</v>
      </c>
      <c r="J290" s="51">
        <v>0</v>
      </c>
      <c r="K290" s="52">
        <f t="shared" si="10"/>
        <v>40000</v>
      </c>
      <c r="L290" s="72"/>
      <c r="M290" s="54" t="str">
        <f t="shared" si="11"/>
        <v>00007020240024090612</v>
      </c>
      <c r="N290" s="54"/>
      <c r="O290" s="54"/>
      <c r="P290" s="54"/>
      <c r="Q290" s="54"/>
      <c r="R290" s="54"/>
      <c r="S290" s="54"/>
      <c r="T290" s="54"/>
      <c r="U290" s="54"/>
    </row>
    <row r="291" spans="2:21" ht="15" customHeight="1" x14ac:dyDescent="0.2">
      <c r="B291" s="46" t="s">
        <v>364</v>
      </c>
      <c r="C291" s="47" t="s">
        <v>235</v>
      </c>
      <c r="D291" s="48" t="s">
        <v>39</v>
      </c>
      <c r="E291" s="70" t="s">
        <v>372</v>
      </c>
      <c r="F291" s="70" t="s">
        <v>363</v>
      </c>
      <c r="G291" s="49" t="s">
        <v>365</v>
      </c>
      <c r="H291" s="71"/>
      <c r="I291" s="51">
        <v>55000</v>
      </c>
      <c r="J291" s="51">
        <v>0</v>
      </c>
      <c r="K291" s="52">
        <f t="shared" si="10"/>
        <v>55000</v>
      </c>
      <c r="L291" s="72"/>
      <c r="M291" s="54" t="str">
        <f t="shared" si="11"/>
        <v>00007020240024090622</v>
      </c>
      <c r="N291" s="54"/>
      <c r="O291" s="54"/>
      <c r="P291" s="54"/>
      <c r="Q291" s="54"/>
      <c r="R291" s="54"/>
      <c r="S291" s="54"/>
      <c r="T291" s="54"/>
      <c r="U291" s="54"/>
    </row>
    <row r="292" spans="2:21" ht="41.65" customHeight="1" x14ac:dyDescent="0.2">
      <c r="B292" s="46" t="s">
        <v>357</v>
      </c>
      <c r="C292" s="47" t="s">
        <v>235</v>
      </c>
      <c r="D292" s="48" t="s">
        <v>39</v>
      </c>
      <c r="E292" s="70" t="s">
        <v>372</v>
      </c>
      <c r="F292" s="70" t="s">
        <v>366</v>
      </c>
      <c r="G292" s="49" t="s">
        <v>360</v>
      </c>
      <c r="H292" s="71"/>
      <c r="I292" s="51">
        <v>17173900</v>
      </c>
      <c r="J292" s="51">
        <v>1941000</v>
      </c>
      <c r="K292" s="52">
        <f t="shared" si="10"/>
        <v>15232900</v>
      </c>
      <c r="L292" s="72"/>
      <c r="M292" s="54" t="str">
        <f t="shared" si="11"/>
        <v>00007020240070040611</v>
      </c>
      <c r="N292" s="54"/>
      <c r="O292" s="54"/>
      <c r="P292" s="54"/>
      <c r="Q292" s="54"/>
      <c r="R292" s="54"/>
      <c r="S292" s="54"/>
      <c r="T292" s="54"/>
      <c r="U292" s="54"/>
    </row>
    <row r="293" spans="2:21" ht="41.65" customHeight="1" x14ac:dyDescent="0.2">
      <c r="B293" s="46" t="s">
        <v>361</v>
      </c>
      <c r="C293" s="47" t="s">
        <v>235</v>
      </c>
      <c r="D293" s="48" t="s">
        <v>39</v>
      </c>
      <c r="E293" s="70" t="s">
        <v>372</v>
      </c>
      <c r="F293" s="70" t="s">
        <v>366</v>
      </c>
      <c r="G293" s="49" t="s">
        <v>362</v>
      </c>
      <c r="H293" s="71"/>
      <c r="I293" s="51">
        <v>326438300</v>
      </c>
      <c r="J293" s="51">
        <v>35107300</v>
      </c>
      <c r="K293" s="52">
        <f t="shared" si="10"/>
        <v>291331000</v>
      </c>
      <c r="L293" s="72"/>
      <c r="M293" s="54" t="str">
        <f t="shared" si="11"/>
        <v>00007020240070040621</v>
      </c>
      <c r="N293" s="54"/>
      <c r="O293" s="54"/>
      <c r="P293" s="54"/>
      <c r="Q293" s="54"/>
      <c r="R293" s="54"/>
      <c r="S293" s="54"/>
      <c r="T293" s="54"/>
      <c r="U293" s="54"/>
    </row>
    <row r="294" spans="2:21" ht="21.4" customHeight="1" x14ac:dyDescent="0.2">
      <c r="B294" s="46" t="s">
        <v>396</v>
      </c>
      <c r="C294" s="47" t="s">
        <v>235</v>
      </c>
      <c r="D294" s="48" t="s">
        <v>39</v>
      </c>
      <c r="E294" s="70" t="s">
        <v>372</v>
      </c>
      <c r="F294" s="70" t="s">
        <v>367</v>
      </c>
      <c r="G294" s="49" t="s">
        <v>397</v>
      </c>
      <c r="H294" s="71"/>
      <c r="I294" s="51">
        <v>241600</v>
      </c>
      <c r="J294" s="51">
        <v>28095</v>
      </c>
      <c r="K294" s="52">
        <f t="shared" si="10"/>
        <v>213505</v>
      </c>
      <c r="L294" s="72"/>
      <c r="M294" s="54" t="str">
        <f t="shared" si="11"/>
        <v>00007020240070060321</v>
      </c>
      <c r="N294" s="54"/>
      <c r="O294" s="54"/>
      <c r="P294" s="54"/>
      <c r="Q294" s="54"/>
      <c r="R294" s="54"/>
      <c r="S294" s="54"/>
      <c r="T294" s="54"/>
      <c r="U294" s="54"/>
    </row>
    <row r="295" spans="2:21" ht="41.65" customHeight="1" x14ac:dyDescent="0.2">
      <c r="B295" s="46" t="s">
        <v>357</v>
      </c>
      <c r="C295" s="47" t="s">
        <v>235</v>
      </c>
      <c r="D295" s="48" t="s">
        <v>39</v>
      </c>
      <c r="E295" s="70" t="s">
        <v>372</v>
      </c>
      <c r="F295" s="70" t="s">
        <v>367</v>
      </c>
      <c r="G295" s="49" t="s">
        <v>360</v>
      </c>
      <c r="H295" s="71"/>
      <c r="I295" s="51">
        <v>1349700</v>
      </c>
      <c r="J295" s="51">
        <v>200000</v>
      </c>
      <c r="K295" s="52">
        <f t="shared" si="10"/>
        <v>1149700</v>
      </c>
      <c r="L295" s="72"/>
      <c r="M295" s="54" t="str">
        <f t="shared" si="11"/>
        <v>00007020240070060611</v>
      </c>
      <c r="N295" s="54"/>
      <c r="O295" s="54"/>
      <c r="P295" s="54"/>
      <c r="Q295" s="54"/>
      <c r="R295" s="54"/>
      <c r="S295" s="54"/>
      <c r="T295" s="54"/>
      <c r="U295" s="54"/>
    </row>
    <row r="296" spans="2:21" ht="41.65" customHeight="1" x14ac:dyDescent="0.2">
      <c r="B296" s="46" t="s">
        <v>361</v>
      </c>
      <c r="C296" s="47" t="s">
        <v>235</v>
      </c>
      <c r="D296" s="48" t="s">
        <v>39</v>
      </c>
      <c r="E296" s="70" t="s">
        <v>372</v>
      </c>
      <c r="F296" s="70" t="s">
        <v>367</v>
      </c>
      <c r="G296" s="49" t="s">
        <v>362</v>
      </c>
      <c r="H296" s="71"/>
      <c r="I296" s="51">
        <v>6647300</v>
      </c>
      <c r="J296" s="51">
        <v>119000</v>
      </c>
      <c r="K296" s="52">
        <f t="shared" si="10"/>
        <v>6528300</v>
      </c>
      <c r="L296" s="72"/>
      <c r="M296" s="54" t="str">
        <f t="shared" si="11"/>
        <v>00007020240070060621</v>
      </c>
      <c r="N296" s="54"/>
      <c r="O296" s="54"/>
      <c r="P296" s="54"/>
      <c r="Q296" s="54"/>
      <c r="R296" s="54"/>
      <c r="S296" s="54"/>
      <c r="T296" s="54"/>
      <c r="U296" s="54"/>
    </row>
    <row r="297" spans="2:21" ht="41.65" customHeight="1" x14ac:dyDescent="0.2">
      <c r="B297" s="46" t="s">
        <v>357</v>
      </c>
      <c r="C297" s="47" t="s">
        <v>235</v>
      </c>
      <c r="D297" s="48" t="s">
        <v>39</v>
      </c>
      <c r="E297" s="70" t="s">
        <v>372</v>
      </c>
      <c r="F297" s="70" t="s">
        <v>398</v>
      </c>
      <c r="G297" s="49" t="s">
        <v>360</v>
      </c>
      <c r="H297" s="71"/>
      <c r="I297" s="51">
        <v>169510</v>
      </c>
      <c r="J297" s="51">
        <v>28110</v>
      </c>
      <c r="K297" s="52">
        <f t="shared" si="10"/>
        <v>141400</v>
      </c>
      <c r="L297" s="72"/>
      <c r="M297" s="54" t="str">
        <f t="shared" si="11"/>
        <v>00007020240070630611</v>
      </c>
      <c r="N297" s="54"/>
      <c r="O297" s="54"/>
      <c r="P297" s="54"/>
      <c r="Q297" s="54"/>
      <c r="R297" s="54"/>
      <c r="S297" s="54"/>
      <c r="T297" s="54"/>
      <c r="U297" s="54"/>
    </row>
    <row r="298" spans="2:21" ht="41.65" customHeight="1" x14ac:dyDescent="0.2">
      <c r="B298" s="46" t="s">
        <v>361</v>
      </c>
      <c r="C298" s="47" t="s">
        <v>235</v>
      </c>
      <c r="D298" s="48" t="s">
        <v>39</v>
      </c>
      <c r="E298" s="70" t="s">
        <v>372</v>
      </c>
      <c r="F298" s="70" t="s">
        <v>398</v>
      </c>
      <c r="G298" s="49" t="s">
        <v>362</v>
      </c>
      <c r="H298" s="71"/>
      <c r="I298" s="51">
        <v>4344790</v>
      </c>
      <c r="J298" s="51">
        <v>714890</v>
      </c>
      <c r="K298" s="52">
        <f t="shared" si="10"/>
        <v>3629900</v>
      </c>
      <c r="L298" s="72"/>
      <c r="M298" s="54" t="str">
        <f t="shared" si="11"/>
        <v>00007020240070630621</v>
      </c>
      <c r="N298" s="54"/>
      <c r="O298" s="54"/>
      <c r="P298" s="54"/>
      <c r="Q298" s="54"/>
      <c r="R298" s="54"/>
      <c r="S298" s="54"/>
      <c r="T298" s="54"/>
      <c r="U298" s="54"/>
    </row>
    <row r="299" spans="2:21" ht="15" customHeight="1" x14ac:dyDescent="0.2">
      <c r="B299" s="46" t="s">
        <v>331</v>
      </c>
      <c r="C299" s="47" t="s">
        <v>235</v>
      </c>
      <c r="D299" s="48" t="s">
        <v>39</v>
      </c>
      <c r="E299" s="70" t="s">
        <v>372</v>
      </c>
      <c r="F299" s="70" t="s">
        <v>399</v>
      </c>
      <c r="G299" s="49" t="s">
        <v>332</v>
      </c>
      <c r="H299" s="71"/>
      <c r="I299" s="51">
        <v>1674</v>
      </c>
      <c r="J299" s="51">
        <v>0</v>
      </c>
      <c r="K299" s="52">
        <f t="shared" si="10"/>
        <v>1674</v>
      </c>
      <c r="L299" s="72"/>
      <c r="M299" s="54" t="str">
        <f t="shared" si="11"/>
        <v>00007020240072080612</v>
      </c>
      <c r="N299" s="54"/>
      <c r="O299" s="54"/>
      <c r="P299" s="54"/>
      <c r="Q299" s="54"/>
      <c r="R299" s="54"/>
      <c r="S299" s="54"/>
      <c r="T299" s="54"/>
      <c r="U299" s="54"/>
    </row>
    <row r="300" spans="2:21" ht="15" customHeight="1" x14ac:dyDescent="0.2">
      <c r="B300" s="46" t="s">
        <v>364</v>
      </c>
      <c r="C300" s="47" t="s">
        <v>235</v>
      </c>
      <c r="D300" s="48" t="s">
        <v>39</v>
      </c>
      <c r="E300" s="70" t="s">
        <v>372</v>
      </c>
      <c r="F300" s="70" t="s">
        <v>399</v>
      </c>
      <c r="G300" s="49" t="s">
        <v>365</v>
      </c>
      <c r="H300" s="71"/>
      <c r="I300" s="51">
        <v>85126</v>
      </c>
      <c r="J300" s="51">
        <v>0</v>
      </c>
      <c r="K300" s="52">
        <f t="shared" si="10"/>
        <v>85126</v>
      </c>
      <c r="L300" s="72"/>
      <c r="M300" s="54" t="str">
        <f t="shared" si="11"/>
        <v>00007020240072080622</v>
      </c>
      <c r="N300" s="54"/>
      <c r="O300" s="54"/>
      <c r="P300" s="54"/>
      <c r="Q300" s="54"/>
      <c r="R300" s="54"/>
      <c r="S300" s="54"/>
      <c r="T300" s="54"/>
      <c r="U300" s="54"/>
    </row>
    <row r="301" spans="2:21" ht="15" customHeight="1" x14ac:dyDescent="0.2">
      <c r="B301" s="46" t="s">
        <v>331</v>
      </c>
      <c r="C301" s="47" t="s">
        <v>235</v>
      </c>
      <c r="D301" s="48" t="s">
        <v>39</v>
      </c>
      <c r="E301" s="70" t="s">
        <v>372</v>
      </c>
      <c r="F301" s="70" t="s">
        <v>368</v>
      </c>
      <c r="G301" s="49" t="s">
        <v>332</v>
      </c>
      <c r="H301" s="71"/>
      <c r="I301" s="51">
        <v>131500</v>
      </c>
      <c r="J301" s="51">
        <v>32800</v>
      </c>
      <c r="K301" s="52">
        <f t="shared" si="10"/>
        <v>98700</v>
      </c>
      <c r="L301" s="72"/>
      <c r="M301" s="54" t="str">
        <f t="shared" si="11"/>
        <v>00007020240072120612</v>
      </c>
      <c r="N301" s="54"/>
      <c r="O301" s="54"/>
      <c r="P301" s="54"/>
      <c r="Q301" s="54"/>
      <c r="R301" s="54"/>
      <c r="S301" s="54"/>
      <c r="T301" s="54"/>
      <c r="U301" s="54"/>
    </row>
    <row r="302" spans="2:21" ht="15" customHeight="1" x14ac:dyDescent="0.2">
      <c r="B302" s="46" t="s">
        <v>364</v>
      </c>
      <c r="C302" s="47" t="s">
        <v>235</v>
      </c>
      <c r="D302" s="48" t="s">
        <v>39</v>
      </c>
      <c r="E302" s="70" t="s">
        <v>372</v>
      </c>
      <c r="F302" s="70" t="s">
        <v>368</v>
      </c>
      <c r="G302" s="49" t="s">
        <v>365</v>
      </c>
      <c r="H302" s="71"/>
      <c r="I302" s="51">
        <v>1856800</v>
      </c>
      <c r="J302" s="51">
        <v>251600</v>
      </c>
      <c r="K302" s="52">
        <f t="shared" si="10"/>
        <v>1605200</v>
      </c>
      <c r="L302" s="72"/>
      <c r="M302" s="54" t="str">
        <f t="shared" si="11"/>
        <v>00007020240072120622</v>
      </c>
      <c r="N302" s="54"/>
      <c r="O302" s="54"/>
      <c r="P302" s="54"/>
      <c r="Q302" s="54"/>
      <c r="R302" s="54"/>
      <c r="S302" s="54"/>
      <c r="T302" s="54"/>
      <c r="U302" s="54"/>
    </row>
    <row r="303" spans="2:21" ht="15" customHeight="1" x14ac:dyDescent="0.2">
      <c r="B303" s="46" t="s">
        <v>331</v>
      </c>
      <c r="C303" s="47" t="s">
        <v>235</v>
      </c>
      <c r="D303" s="48" t="s">
        <v>39</v>
      </c>
      <c r="E303" s="70" t="s">
        <v>372</v>
      </c>
      <c r="F303" s="70" t="s">
        <v>400</v>
      </c>
      <c r="G303" s="49" t="s">
        <v>332</v>
      </c>
      <c r="H303" s="71"/>
      <c r="I303" s="51">
        <v>185</v>
      </c>
      <c r="J303" s="51">
        <v>0</v>
      </c>
      <c r="K303" s="52">
        <f t="shared" si="10"/>
        <v>185</v>
      </c>
      <c r="L303" s="72"/>
      <c r="M303" s="54" t="str">
        <f t="shared" si="11"/>
        <v>000070202400S2080612</v>
      </c>
      <c r="N303" s="54"/>
      <c r="O303" s="54"/>
      <c r="P303" s="54"/>
      <c r="Q303" s="54"/>
      <c r="R303" s="54"/>
      <c r="S303" s="54"/>
      <c r="T303" s="54"/>
      <c r="U303" s="54"/>
    </row>
    <row r="304" spans="2:21" ht="15" customHeight="1" x14ac:dyDescent="0.2">
      <c r="B304" s="46" t="s">
        <v>364</v>
      </c>
      <c r="C304" s="47" t="s">
        <v>235</v>
      </c>
      <c r="D304" s="48" t="s">
        <v>39</v>
      </c>
      <c r="E304" s="70" t="s">
        <v>372</v>
      </c>
      <c r="F304" s="70" t="s">
        <v>400</v>
      </c>
      <c r="G304" s="49" t="s">
        <v>365</v>
      </c>
      <c r="H304" s="71"/>
      <c r="I304" s="51">
        <v>9415</v>
      </c>
      <c r="J304" s="51">
        <v>0</v>
      </c>
      <c r="K304" s="52">
        <f t="shared" si="10"/>
        <v>9415</v>
      </c>
      <c r="L304" s="72"/>
      <c r="M304" s="54" t="str">
        <f t="shared" si="11"/>
        <v>000070202400S2080622</v>
      </c>
      <c r="N304" s="54"/>
      <c r="O304" s="54"/>
      <c r="P304" s="54"/>
      <c r="Q304" s="54"/>
      <c r="R304" s="54"/>
      <c r="S304" s="54"/>
      <c r="T304" s="54"/>
      <c r="U304" s="54"/>
    </row>
    <row r="305" spans="2:21" ht="15" customHeight="1" x14ac:dyDescent="0.2">
      <c r="B305" s="46" t="s">
        <v>331</v>
      </c>
      <c r="C305" s="47" t="s">
        <v>235</v>
      </c>
      <c r="D305" s="48" t="s">
        <v>39</v>
      </c>
      <c r="E305" s="70" t="s">
        <v>372</v>
      </c>
      <c r="F305" s="70" t="s">
        <v>369</v>
      </c>
      <c r="G305" s="49" t="s">
        <v>332</v>
      </c>
      <c r="H305" s="71"/>
      <c r="I305" s="51">
        <v>32900</v>
      </c>
      <c r="J305" s="51">
        <v>8100</v>
      </c>
      <c r="K305" s="52">
        <f t="shared" si="10"/>
        <v>24800</v>
      </c>
      <c r="L305" s="72"/>
      <c r="M305" s="54" t="str">
        <f t="shared" si="11"/>
        <v>000070202400S2120612</v>
      </c>
      <c r="N305" s="54"/>
      <c r="O305" s="54"/>
      <c r="P305" s="54"/>
      <c r="Q305" s="54"/>
      <c r="R305" s="54"/>
      <c r="S305" s="54"/>
      <c r="T305" s="54"/>
      <c r="U305" s="54"/>
    </row>
    <row r="306" spans="2:21" ht="15" customHeight="1" x14ac:dyDescent="0.2">
      <c r="B306" s="46" t="s">
        <v>364</v>
      </c>
      <c r="C306" s="47" t="s">
        <v>235</v>
      </c>
      <c r="D306" s="48" t="s">
        <v>39</v>
      </c>
      <c r="E306" s="70" t="s">
        <v>372</v>
      </c>
      <c r="F306" s="70" t="s">
        <v>369</v>
      </c>
      <c r="G306" s="49" t="s">
        <v>365</v>
      </c>
      <c r="H306" s="71"/>
      <c r="I306" s="51">
        <v>464400</v>
      </c>
      <c r="J306" s="51">
        <v>63000</v>
      </c>
      <c r="K306" s="52">
        <f t="shared" si="10"/>
        <v>401400</v>
      </c>
      <c r="L306" s="72"/>
      <c r="M306" s="54" t="str">
        <f t="shared" si="11"/>
        <v>000070202400S2120622</v>
      </c>
      <c r="N306" s="54"/>
      <c r="O306" s="54"/>
      <c r="P306" s="54"/>
      <c r="Q306" s="54"/>
      <c r="R306" s="54"/>
      <c r="S306" s="54"/>
      <c r="T306" s="54"/>
      <c r="U306" s="54"/>
    </row>
    <row r="307" spans="2:21" ht="41.65" customHeight="1" x14ac:dyDescent="0.2">
      <c r="B307" s="46" t="s">
        <v>361</v>
      </c>
      <c r="C307" s="47" t="s">
        <v>235</v>
      </c>
      <c r="D307" s="48" t="s">
        <v>39</v>
      </c>
      <c r="E307" s="70" t="s">
        <v>372</v>
      </c>
      <c r="F307" s="70" t="s">
        <v>401</v>
      </c>
      <c r="G307" s="49" t="s">
        <v>362</v>
      </c>
      <c r="H307" s="71"/>
      <c r="I307" s="51">
        <v>546840</v>
      </c>
      <c r="J307" s="51">
        <v>91140</v>
      </c>
      <c r="K307" s="52">
        <f t="shared" si="10"/>
        <v>455700</v>
      </c>
      <c r="L307" s="72"/>
      <c r="M307" s="54" t="str">
        <f t="shared" si="11"/>
        <v>0000702024Ю650501621</v>
      </c>
      <c r="N307" s="54"/>
      <c r="O307" s="54"/>
      <c r="P307" s="54"/>
      <c r="Q307" s="54"/>
      <c r="R307" s="54"/>
      <c r="S307" s="54"/>
      <c r="T307" s="54"/>
      <c r="U307" s="54"/>
    </row>
    <row r="308" spans="2:21" ht="41.65" customHeight="1" x14ac:dyDescent="0.2">
      <c r="B308" s="46" t="s">
        <v>361</v>
      </c>
      <c r="C308" s="47" t="s">
        <v>235</v>
      </c>
      <c r="D308" s="48" t="s">
        <v>39</v>
      </c>
      <c r="E308" s="70" t="s">
        <v>372</v>
      </c>
      <c r="F308" s="70" t="s">
        <v>402</v>
      </c>
      <c r="G308" s="49" t="s">
        <v>362</v>
      </c>
      <c r="H308" s="71"/>
      <c r="I308" s="51">
        <v>1868030</v>
      </c>
      <c r="J308" s="51">
        <v>311338</v>
      </c>
      <c r="K308" s="52">
        <f t="shared" si="10"/>
        <v>1556692</v>
      </c>
      <c r="L308" s="72"/>
      <c r="M308" s="54" t="str">
        <f t="shared" si="11"/>
        <v>0000702024Ю651791621</v>
      </c>
      <c r="N308" s="54"/>
      <c r="O308" s="54"/>
      <c r="P308" s="54"/>
      <c r="Q308" s="54"/>
      <c r="R308" s="54"/>
      <c r="S308" s="54"/>
      <c r="T308" s="54"/>
      <c r="U308" s="54"/>
    </row>
    <row r="309" spans="2:21" ht="15" customHeight="1" x14ac:dyDescent="0.2">
      <c r="B309" s="46" t="s">
        <v>331</v>
      </c>
      <c r="C309" s="47" t="s">
        <v>235</v>
      </c>
      <c r="D309" s="48" t="s">
        <v>39</v>
      </c>
      <c r="E309" s="70" t="s">
        <v>372</v>
      </c>
      <c r="F309" s="70" t="s">
        <v>403</v>
      </c>
      <c r="G309" s="49" t="s">
        <v>332</v>
      </c>
      <c r="H309" s="71"/>
      <c r="I309" s="51">
        <v>120000</v>
      </c>
      <c r="J309" s="51">
        <v>20000</v>
      </c>
      <c r="K309" s="52">
        <f t="shared" si="10"/>
        <v>100000</v>
      </c>
      <c r="L309" s="72"/>
      <c r="M309" s="54" t="str">
        <f t="shared" si="11"/>
        <v>00007020250026300612</v>
      </c>
      <c r="N309" s="54"/>
      <c r="O309" s="54"/>
      <c r="P309" s="54"/>
      <c r="Q309" s="54"/>
      <c r="R309" s="54"/>
      <c r="S309" s="54"/>
      <c r="T309" s="54"/>
      <c r="U309" s="54"/>
    </row>
    <row r="310" spans="2:21" ht="15" customHeight="1" x14ac:dyDescent="0.2">
      <c r="B310" s="46" t="s">
        <v>364</v>
      </c>
      <c r="C310" s="47" t="s">
        <v>235</v>
      </c>
      <c r="D310" s="48" t="s">
        <v>39</v>
      </c>
      <c r="E310" s="70" t="s">
        <v>372</v>
      </c>
      <c r="F310" s="70" t="s">
        <v>403</v>
      </c>
      <c r="G310" s="49" t="s">
        <v>365</v>
      </c>
      <c r="H310" s="71"/>
      <c r="I310" s="51">
        <v>1124000</v>
      </c>
      <c r="J310" s="51">
        <v>112000</v>
      </c>
      <c r="K310" s="52">
        <f t="shared" si="10"/>
        <v>1012000</v>
      </c>
      <c r="L310" s="72"/>
      <c r="M310" s="54" t="str">
        <f t="shared" si="11"/>
        <v>00007020250026300622</v>
      </c>
      <c r="N310" s="54"/>
      <c r="O310" s="54"/>
      <c r="P310" s="54"/>
      <c r="Q310" s="54"/>
      <c r="R310" s="54"/>
      <c r="S310" s="54"/>
      <c r="T310" s="54"/>
      <c r="U310" s="54"/>
    </row>
    <row r="311" spans="2:21" ht="41.65" customHeight="1" x14ac:dyDescent="0.2">
      <c r="B311" s="46" t="s">
        <v>357</v>
      </c>
      <c r="C311" s="47" t="s">
        <v>235</v>
      </c>
      <c r="D311" s="48" t="s">
        <v>39</v>
      </c>
      <c r="E311" s="70" t="s">
        <v>372</v>
      </c>
      <c r="F311" s="70" t="s">
        <v>292</v>
      </c>
      <c r="G311" s="49" t="s">
        <v>360</v>
      </c>
      <c r="H311" s="71"/>
      <c r="I311" s="51">
        <v>16000</v>
      </c>
      <c r="J311" s="51">
        <v>3626.35</v>
      </c>
      <c r="K311" s="52">
        <f t="shared" si="10"/>
        <v>12373.65</v>
      </c>
      <c r="L311" s="72"/>
      <c r="M311" s="54" t="str">
        <f t="shared" si="11"/>
        <v>00007029300022300611</v>
      </c>
      <c r="N311" s="54"/>
      <c r="O311" s="54"/>
      <c r="P311" s="54"/>
      <c r="Q311" s="54"/>
      <c r="R311" s="54"/>
      <c r="S311" s="54"/>
      <c r="T311" s="54"/>
      <c r="U311" s="54"/>
    </row>
    <row r="312" spans="2:21" ht="41.65" customHeight="1" x14ac:dyDescent="0.2">
      <c r="B312" s="46" t="s">
        <v>361</v>
      </c>
      <c r="C312" s="47" t="s">
        <v>235</v>
      </c>
      <c r="D312" s="48" t="s">
        <v>39</v>
      </c>
      <c r="E312" s="70" t="s">
        <v>372</v>
      </c>
      <c r="F312" s="70" t="s">
        <v>292</v>
      </c>
      <c r="G312" s="49" t="s">
        <v>362</v>
      </c>
      <c r="H312" s="71"/>
      <c r="I312" s="51">
        <v>395600</v>
      </c>
      <c r="J312" s="51">
        <v>93598.19</v>
      </c>
      <c r="K312" s="52">
        <f t="shared" si="10"/>
        <v>302001.81</v>
      </c>
      <c r="L312" s="72"/>
      <c r="M312" s="54" t="str">
        <f t="shared" si="11"/>
        <v>00007029300022300621</v>
      </c>
      <c r="N312" s="54"/>
      <c r="O312" s="54"/>
      <c r="P312" s="54"/>
      <c r="Q312" s="54"/>
      <c r="R312" s="54"/>
      <c r="S312" s="54"/>
      <c r="T312" s="54"/>
      <c r="U312" s="54"/>
    </row>
    <row r="313" spans="2:21" ht="41.65" customHeight="1" x14ac:dyDescent="0.2">
      <c r="B313" s="46" t="s">
        <v>361</v>
      </c>
      <c r="C313" s="47" t="s">
        <v>235</v>
      </c>
      <c r="D313" s="48" t="s">
        <v>39</v>
      </c>
      <c r="E313" s="70" t="s">
        <v>372</v>
      </c>
      <c r="F313" s="70" t="s">
        <v>370</v>
      </c>
      <c r="G313" s="49" t="s">
        <v>362</v>
      </c>
      <c r="H313" s="71"/>
      <c r="I313" s="51">
        <v>316500</v>
      </c>
      <c r="J313" s="51">
        <v>0</v>
      </c>
      <c r="K313" s="52">
        <f t="shared" si="10"/>
        <v>316500</v>
      </c>
      <c r="L313" s="72"/>
      <c r="M313" s="54" t="str">
        <f t="shared" si="11"/>
        <v>00007029300022400621</v>
      </c>
      <c r="N313" s="54"/>
      <c r="O313" s="54"/>
      <c r="P313" s="54"/>
      <c r="Q313" s="54"/>
      <c r="R313" s="54"/>
      <c r="S313" s="54"/>
      <c r="T313" s="54"/>
      <c r="U313" s="54"/>
    </row>
    <row r="314" spans="2:21" ht="41.65" customHeight="1" x14ac:dyDescent="0.2">
      <c r="B314" s="46" t="s">
        <v>357</v>
      </c>
      <c r="C314" s="47" t="s">
        <v>235</v>
      </c>
      <c r="D314" s="48" t="s">
        <v>39</v>
      </c>
      <c r="E314" s="70" t="s">
        <v>372</v>
      </c>
      <c r="F314" s="70" t="s">
        <v>295</v>
      </c>
      <c r="G314" s="49" t="s">
        <v>360</v>
      </c>
      <c r="H314" s="71"/>
      <c r="I314" s="51">
        <v>4048500</v>
      </c>
      <c r="J314" s="51">
        <v>633700.54</v>
      </c>
      <c r="K314" s="52">
        <f t="shared" si="10"/>
        <v>3414799.46</v>
      </c>
      <c r="L314" s="72"/>
      <c r="M314" s="54" t="str">
        <f t="shared" si="11"/>
        <v>00007029300072300611</v>
      </c>
      <c r="N314" s="54"/>
      <c r="O314" s="54"/>
      <c r="P314" s="54"/>
      <c r="Q314" s="54"/>
      <c r="R314" s="54"/>
      <c r="S314" s="54"/>
      <c r="T314" s="54"/>
      <c r="U314" s="54"/>
    </row>
    <row r="315" spans="2:21" ht="41.65" customHeight="1" x14ac:dyDescent="0.2">
      <c r="B315" s="46" t="s">
        <v>361</v>
      </c>
      <c r="C315" s="47" t="s">
        <v>235</v>
      </c>
      <c r="D315" s="48" t="s">
        <v>39</v>
      </c>
      <c r="E315" s="70" t="s">
        <v>372</v>
      </c>
      <c r="F315" s="70" t="s">
        <v>295</v>
      </c>
      <c r="G315" s="49" t="s">
        <v>362</v>
      </c>
      <c r="H315" s="71"/>
      <c r="I315" s="51">
        <v>52656900</v>
      </c>
      <c r="J315" s="51">
        <v>5832013.4800000004</v>
      </c>
      <c r="K315" s="52">
        <f t="shared" si="10"/>
        <v>46824886.519999996</v>
      </c>
      <c r="L315" s="72"/>
      <c r="M315" s="54" t="str">
        <f t="shared" si="11"/>
        <v>00007029300072300621</v>
      </c>
      <c r="N315" s="54"/>
      <c r="O315" s="54"/>
      <c r="P315" s="54"/>
      <c r="Q315" s="54"/>
      <c r="R315" s="54"/>
      <c r="S315" s="54"/>
      <c r="T315" s="54"/>
      <c r="U315" s="54"/>
    </row>
    <row r="316" spans="2:21" ht="41.65" customHeight="1" x14ac:dyDescent="0.2">
      <c r="B316" s="46" t="s">
        <v>357</v>
      </c>
      <c r="C316" s="47" t="s">
        <v>235</v>
      </c>
      <c r="D316" s="48" t="s">
        <v>39</v>
      </c>
      <c r="E316" s="70" t="s">
        <v>372</v>
      </c>
      <c r="F316" s="70" t="s">
        <v>296</v>
      </c>
      <c r="G316" s="49" t="s">
        <v>360</v>
      </c>
      <c r="H316" s="71"/>
      <c r="I316" s="51">
        <v>1012000</v>
      </c>
      <c r="J316" s="51">
        <v>158425.1</v>
      </c>
      <c r="K316" s="52">
        <f t="shared" ref="K316:K379" si="12">IF(IF(I316="",0,I316)=0,0,(IF(I316&gt;0,IF(J316&gt;I316,0,I316-J316),IF(J316&gt;I316,I316-J316,0))))</f>
        <v>853574.9</v>
      </c>
      <c r="L316" s="72"/>
      <c r="M316" s="54" t="str">
        <f t="shared" ref="M316:M379" si="13">IF(D316="","000",D316)&amp;IF(E316="","0000",E316)&amp;IF(F316="","0000000000",F316)&amp;IF(G316="","000",G316)&amp;H316</f>
        <v>000070293000S2300611</v>
      </c>
      <c r="N316" s="54"/>
      <c r="O316" s="54"/>
      <c r="P316" s="54"/>
      <c r="Q316" s="54"/>
      <c r="R316" s="54"/>
      <c r="S316" s="54"/>
      <c r="T316" s="54"/>
      <c r="U316" s="54"/>
    </row>
    <row r="317" spans="2:21" ht="41.65" customHeight="1" x14ac:dyDescent="0.2">
      <c r="B317" s="46" t="s">
        <v>361</v>
      </c>
      <c r="C317" s="47" t="s">
        <v>235</v>
      </c>
      <c r="D317" s="48" t="s">
        <v>39</v>
      </c>
      <c r="E317" s="70" t="s">
        <v>372</v>
      </c>
      <c r="F317" s="70" t="s">
        <v>296</v>
      </c>
      <c r="G317" s="49" t="s">
        <v>362</v>
      </c>
      <c r="H317" s="71"/>
      <c r="I317" s="51">
        <v>13164300</v>
      </c>
      <c r="J317" s="51">
        <v>1458003.36</v>
      </c>
      <c r="K317" s="52">
        <f t="shared" si="12"/>
        <v>11706296.640000001</v>
      </c>
      <c r="L317" s="72"/>
      <c r="M317" s="54" t="str">
        <f t="shared" si="13"/>
        <v>000070293000S2300621</v>
      </c>
      <c r="N317" s="54"/>
      <c r="O317" s="54"/>
      <c r="P317" s="54"/>
      <c r="Q317" s="54"/>
      <c r="R317" s="54"/>
      <c r="S317" s="54"/>
      <c r="T317" s="54"/>
      <c r="U317" s="54"/>
    </row>
    <row r="318" spans="2:21" ht="15" customHeight="1" x14ac:dyDescent="0.2">
      <c r="B318" s="46" t="s">
        <v>364</v>
      </c>
      <c r="C318" s="47" t="s">
        <v>235</v>
      </c>
      <c r="D318" s="48" t="s">
        <v>39</v>
      </c>
      <c r="E318" s="70" t="s">
        <v>404</v>
      </c>
      <c r="F318" s="70" t="s">
        <v>405</v>
      </c>
      <c r="G318" s="49" t="s">
        <v>365</v>
      </c>
      <c r="H318" s="71"/>
      <c r="I318" s="51">
        <v>473158</v>
      </c>
      <c r="J318" s="51">
        <v>176000</v>
      </c>
      <c r="K318" s="52">
        <f t="shared" si="12"/>
        <v>297158</v>
      </c>
      <c r="L318" s="72"/>
      <c r="M318" s="54" t="str">
        <f t="shared" si="13"/>
        <v>00007030220025080622</v>
      </c>
      <c r="N318" s="54"/>
      <c r="O318" s="54"/>
      <c r="P318" s="54"/>
      <c r="Q318" s="54"/>
      <c r="R318" s="54"/>
      <c r="S318" s="54"/>
      <c r="T318" s="54"/>
      <c r="U318" s="54"/>
    </row>
    <row r="319" spans="2:21" ht="62.1" customHeight="1" x14ac:dyDescent="0.2">
      <c r="B319" s="46" t="s">
        <v>406</v>
      </c>
      <c r="C319" s="47" t="s">
        <v>235</v>
      </c>
      <c r="D319" s="48" t="s">
        <v>39</v>
      </c>
      <c r="E319" s="70" t="s">
        <v>404</v>
      </c>
      <c r="F319" s="70" t="s">
        <v>407</v>
      </c>
      <c r="G319" s="49" t="s">
        <v>408</v>
      </c>
      <c r="H319" s="71"/>
      <c r="I319" s="51">
        <v>4873700</v>
      </c>
      <c r="J319" s="51">
        <v>1230400</v>
      </c>
      <c r="K319" s="52">
        <f t="shared" si="12"/>
        <v>3643300</v>
      </c>
      <c r="L319" s="72"/>
      <c r="M319" s="54" t="str">
        <f t="shared" si="13"/>
        <v>00007030220025090624</v>
      </c>
      <c r="N319" s="54"/>
      <c r="O319" s="54"/>
      <c r="P319" s="54"/>
      <c r="Q319" s="54"/>
      <c r="R319" s="54"/>
      <c r="S319" s="54"/>
      <c r="T319" s="54"/>
      <c r="U319" s="54"/>
    </row>
    <row r="320" spans="2:21" ht="41.65" customHeight="1" x14ac:dyDescent="0.2">
      <c r="B320" s="46" t="s">
        <v>361</v>
      </c>
      <c r="C320" s="47" t="s">
        <v>235</v>
      </c>
      <c r="D320" s="48" t="s">
        <v>39</v>
      </c>
      <c r="E320" s="70" t="s">
        <v>404</v>
      </c>
      <c r="F320" s="70" t="s">
        <v>409</v>
      </c>
      <c r="G320" s="49" t="s">
        <v>362</v>
      </c>
      <c r="H320" s="71"/>
      <c r="I320" s="51">
        <v>337600</v>
      </c>
      <c r="J320" s="51">
        <v>84400</v>
      </c>
      <c r="K320" s="52">
        <f t="shared" si="12"/>
        <v>253200</v>
      </c>
      <c r="L320" s="72"/>
      <c r="M320" s="54" t="str">
        <f t="shared" si="13"/>
        <v>00007030220072020621</v>
      </c>
      <c r="N320" s="54"/>
      <c r="O320" s="54"/>
      <c r="P320" s="54"/>
      <c r="Q320" s="54"/>
      <c r="R320" s="54"/>
      <c r="S320" s="54"/>
      <c r="T320" s="54"/>
      <c r="U320" s="54"/>
    </row>
    <row r="321" spans="2:21" ht="41.65" customHeight="1" x14ac:dyDescent="0.2">
      <c r="B321" s="46" t="s">
        <v>361</v>
      </c>
      <c r="C321" s="47" t="s">
        <v>235</v>
      </c>
      <c r="D321" s="48" t="s">
        <v>39</v>
      </c>
      <c r="E321" s="70" t="s">
        <v>404</v>
      </c>
      <c r="F321" s="70" t="s">
        <v>410</v>
      </c>
      <c r="G321" s="49" t="s">
        <v>362</v>
      </c>
      <c r="H321" s="71"/>
      <c r="I321" s="51">
        <v>24504000</v>
      </c>
      <c r="J321" s="51">
        <v>2970000</v>
      </c>
      <c r="K321" s="52">
        <f t="shared" si="12"/>
        <v>21534000</v>
      </c>
      <c r="L321" s="72"/>
      <c r="M321" s="54" t="str">
        <f t="shared" si="13"/>
        <v>00007030240001220621</v>
      </c>
      <c r="N321" s="54"/>
      <c r="O321" s="54"/>
      <c r="P321" s="54"/>
      <c r="Q321" s="54"/>
      <c r="R321" s="54"/>
      <c r="S321" s="54"/>
      <c r="T321" s="54"/>
      <c r="U321" s="54"/>
    </row>
    <row r="322" spans="2:21" ht="15" customHeight="1" x14ac:dyDescent="0.2">
      <c r="B322" s="46" t="s">
        <v>364</v>
      </c>
      <c r="C322" s="47" t="s">
        <v>235</v>
      </c>
      <c r="D322" s="48" t="s">
        <v>39</v>
      </c>
      <c r="E322" s="70" t="s">
        <v>404</v>
      </c>
      <c r="F322" s="70" t="s">
        <v>368</v>
      </c>
      <c r="G322" s="49" t="s">
        <v>365</v>
      </c>
      <c r="H322" s="71"/>
      <c r="I322" s="51">
        <v>497200</v>
      </c>
      <c r="J322" s="51">
        <v>89100</v>
      </c>
      <c r="K322" s="52">
        <f t="shared" si="12"/>
        <v>408100</v>
      </c>
      <c r="L322" s="72"/>
      <c r="M322" s="54" t="str">
        <f t="shared" si="13"/>
        <v>00007030240072120622</v>
      </c>
      <c r="N322" s="54"/>
      <c r="O322" s="54"/>
      <c r="P322" s="54"/>
      <c r="Q322" s="54"/>
      <c r="R322" s="54"/>
      <c r="S322" s="54"/>
      <c r="T322" s="54"/>
      <c r="U322" s="54"/>
    </row>
    <row r="323" spans="2:21" ht="15" customHeight="1" x14ac:dyDescent="0.2">
      <c r="B323" s="46" t="s">
        <v>364</v>
      </c>
      <c r="C323" s="47" t="s">
        <v>235</v>
      </c>
      <c r="D323" s="48" t="s">
        <v>39</v>
      </c>
      <c r="E323" s="70" t="s">
        <v>404</v>
      </c>
      <c r="F323" s="70" t="s">
        <v>369</v>
      </c>
      <c r="G323" s="49" t="s">
        <v>365</v>
      </c>
      <c r="H323" s="71"/>
      <c r="I323" s="51">
        <v>124300</v>
      </c>
      <c r="J323" s="51">
        <v>22275</v>
      </c>
      <c r="K323" s="52">
        <f t="shared" si="12"/>
        <v>102025</v>
      </c>
      <c r="L323" s="72"/>
      <c r="M323" s="54" t="str">
        <f t="shared" si="13"/>
        <v>000070302400S2120622</v>
      </c>
      <c r="N323" s="54"/>
      <c r="O323" s="54"/>
      <c r="P323" s="54"/>
      <c r="Q323" s="54"/>
      <c r="R323" s="54"/>
      <c r="S323" s="54"/>
      <c r="T323" s="54"/>
      <c r="U323" s="54"/>
    </row>
    <row r="324" spans="2:21" ht="41.65" customHeight="1" x14ac:dyDescent="0.2">
      <c r="B324" s="46" t="s">
        <v>357</v>
      </c>
      <c r="C324" s="47" t="s">
        <v>235</v>
      </c>
      <c r="D324" s="48" t="s">
        <v>39</v>
      </c>
      <c r="E324" s="70" t="s">
        <v>404</v>
      </c>
      <c r="F324" s="70" t="s">
        <v>411</v>
      </c>
      <c r="G324" s="49" t="s">
        <v>360</v>
      </c>
      <c r="H324" s="71"/>
      <c r="I324" s="51">
        <v>23975900</v>
      </c>
      <c r="J324" s="51">
        <v>3410000</v>
      </c>
      <c r="K324" s="52">
        <f t="shared" si="12"/>
        <v>20565900</v>
      </c>
      <c r="L324" s="72"/>
      <c r="M324" s="54" t="str">
        <f t="shared" si="13"/>
        <v>00007030310001230611</v>
      </c>
      <c r="N324" s="54"/>
      <c r="O324" s="54"/>
      <c r="P324" s="54"/>
      <c r="Q324" s="54"/>
      <c r="R324" s="54"/>
      <c r="S324" s="54"/>
      <c r="T324" s="54"/>
      <c r="U324" s="54"/>
    </row>
    <row r="325" spans="2:21" ht="15" customHeight="1" x14ac:dyDescent="0.2">
      <c r="B325" s="46" t="s">
        <v>331</v>
      </c>
      <c r="C325" s="47" t="s">
        <v>235</v>
      </c>
      <c r="D325" s="48" t="s">
        <v>39</v>
      </c>
      <c r="E325" s="70" t="s">
        <v>404</v>
      </c>
      <c r="F325" s="70" t="s">
        <v>412</v>
      </c>
      <c r="G325" s="49" t="s">
        <v>332</v>
      </c>
      <c r="H325" s="71"/>
      <c r="I325" s="51">
        <v>100000</v>
      </c>
      <c r="J325" s="51">
        <v>25000</v>
      </c>
      <c r="K325" s="52">
        <f t="shared" si="12"/>
        <v>75000</v>
      </c>
      <c r="L325" s="72"/>
      <c r="M325" s="54" t="str">
        <f t="shared" si="13"/>
        <v>00007030310020380612</v>
      </c>
      <c r="N325" s="54"/>
      <c r="O325" s="54"/>
      <c r="P325" s="54"/>
      <c r="Q325" s="54"/>
      <c r="R325" s="54"/>
      <c r="S325" s="54"/>
      <c r="T325" s="54"/>
      <c r="U325" s="54"/>
    </row>
    <row r="326" spans="2:21" ht="15" customHeight="1" x14ac:dyDescent="0.2">
      <c r="B326" s="46" t="s">
        <v>331</v>
      </c>
      <c r="C326" s="47" t="s">
        <v>235</v>
      </c>
      <c r="D326" s="48" t="s">
        <v>39</v>
      </c>
      <c r="E326" s="70" t="s">
        <v>404</v>
      </c>
      <c r="F326" s="70" t="s">
        <v>413</v>
      </c>
      <c r="G326" s="49" t="s">
        <v>332</v>
      </c>
      <c r="H326" s="71"/>
      <c r="I326" s="51">
        <v>160000</v>
      </c>
      <c r="J326" s="51">
        <v>36000</v>
      </c>
      <c r="K326" s="52">
        <f t="shared" si="12"/>
        <v>124000</v>
      </c>
      <c r="L326" s="72"/>
      <c r="M326" s="54" t="str">
        <f t="shared" si="13"/>
        <v>00007030310020390612</v>
      </c>
      <c r="N326" s="54"/>
      <c r="O326" s="54"/>
      <c r="P326" s="54"/>
      <c r="Q326" s="54"/>
      <c r="R326" s="54"/>
      <c r="S326" s="54"/>
      <c r="T326" s="54"/>
      <c r="U326" s="54"/>
    </row>
    <row r="327" spans="2:21" ht="15" customHeight="1" x14ac:dyDescent="0.2">
      <c r="B327" s="46" t="s">
        <v>331</v>
      </c>
      <c r="C327" s="47" t="s">
        <v>235</v>
      </c>
      <c r="D327" s="48" t="s">
        <v>39</v>
      </c>
      <c r="E327" s="70" t="s">
        <v>404</v>
      </c>
      <c r="F327" s="70" t="s">
        <v>414</v>
      </c>
      <c r="G327" s="49" t="s">
        <v>332</v>
      </c>
      <c r="H327" s="71"/>
      <c r="I327" s="51">
        <v>170000</v>
      </c>
      <c r="J327" s="51">
        <v>170000</v>
      </c>
      <c r="K327" s="52">
        <f t="shared" si="12"/>
        <v>0</v>
      </c>
      <c r="L327" s="72"/>
      <c r="M327" s="54" t="str">
        <f t="shared" si="13"/>
        <v>00007030310023010612</v>
      </c>
      <c r="N327" s="54"/>
      <c r="O327" s="54"/>
      <c r="P327" s="54"/>
      <c r="Q327" s="54"/>
      <c r="R327" s="54"/>
      <c r="S327" s="54"/>
      <c r="T327" s="54"/>
      <c r="U327" s="54"/>
    </row>
    <row r="328" spans="2:21" ht="15" customHeight="1" x14ac:dyDescent="0.2">
      <c r="B328" s="46" t="s">
        <v>364</v>
      </c>
      <c r="C328" s="47" t="s">
        <v>235</v>
      </c>
      <c r="D328" s="48" t="s">
        <v>39</v>
      </c>
      <c r="E328" s="70" t="s">
        <v>404</v>
      </c>
      <c r="F328" s="70" t="s">
        <v>415</v>
      </c>
      <c r="G328" s="49" t="s">
        <v>365</v>
      </c>
      <c r="H328" s="71"/>
      <c r="I328" s="51">
        <v>30000</v>
      </c>
      <c r="J328" s="51">
        <v>0</v>
      </c>
      <c r="K328" s="52">
        <f t="shared" si="12"/>
        <v>30000</v>
      </c>
      <c r="L328" s="72"/>
      <c r="M328" s="54" t="str">
        <f t="shared" si="13"/>
        <v>00007031600021610622</v>
      </c>
      <c r="N328" s="54"/>
      <c r="O328" s="54"/>
      <c r="P328" s="54"/>
      <c r="Q328" s="54"/>
      <c r="R328" s="54"/>
      <c r="S328" s="54"/>
      <c r="T328" s="54"/>
      <c r="U328" s="54"/>
    </row>
    <row r="329" spans="2:21" ht="41.65" customHeight="1" x14ac:dyDescent="0.2">
      <c r="B329" s="46" t="s">
        <v>361</v>
      </c>
      <c r="C329" s="47" t="s">
        <v>235</v>
      </c>
      <c r="D329" s="48" t="s">
        <v>39</v>
      </c>
      <c r="E329" s="70" t="s">
        <v>404</v>
      </c>
      <c r="F329" s="70" t="s">
        <v>292</v>
      </c>
      <c r="G329" s="49" t="s">
        <v>362</v>
      </c>
      <c r="H329" s="71"/>
      <c r="I329" s="51">
        <v>4000</v>
      </c>
      <c r="J329" s="51">
        <v>137.5</v>
      </c>
      <c r="K329" s="52">
        <f t="shared" si="12"/>
        <v>3862.5</v>
      </c>
      <c r="L329" s="72"/>
      <c r="M329" s="54" t="str">
        <f t="shared" si="13"/>
        <v>00007039300022300621</v>
      </c>
      <c r="N329" s="54"/>
      <c r="O329" s="54"/>
      <c r="P329" s="54"/>
      <c r="Q329" s="54"/>
      <c r="R329" s="54"/>
      <c r="S329" s="54"/>
      <c r="T329" s="54"/>
      <c r="U329" s="54"/>
    </row>
    <row r="330" spans="2:21" ht="41.65" customHeight="1" x14ac:dyDescent="0.2">
      <c r="B330" s="46" t="s">
        <v>361</v>
      </c>
      <c r="C330" s="47" t="s">
        <v>235</v>
      </c>
      <c r="D330" s="48" t="s">
        <v>39</v>
      </c>
      <c r="E330" s="70" t="s">
        <v>404</v>
      </c>
      <c r="F330" s="70" t="s">
        <v>370</v>
      </c>
      <c r="G330" s="49" t="s">
        <v>362</v>
      </c>
      <c r="H330" s="71"/>
      <c r="I330" s="51">
        <v>5900</v>
      </c>
      <c r="J330" s="51">
        <v>0</v>
      </c>
      <c r="K330" s="52">
        <f t="shared" si="12"/>
        <v>5900</v>
      </c>
      <c r="L330" s="72"/>
      <c r="M330" s="54" t="str">
        <f t="shared" si="13"/>
        <v>00007039300022400621</v>
      </c>
      <c r="N330" s="54"/>
      <c r="O330" s="54"/>
      <c r="P330" s="54"/>
      <c r="Q330" s="54"/>
      <c r="R330" s="54"/>
      <c r="S330" s="54"/>
      <c r="T330" s="54"/>
      <c r="U330" s="54"/>
    </row>
    <row r="331" spans="2:21" ht="41.65" customHeight="1" x14ac:dyDescent="0.2">
      <c r="B331" s="46" t="s">
        <v>357</v>
      </c>
      <c r="C331" s="47" t="s">
        <v>235</v>
      </c>
      <c r="D331" s="48" t="s">
        <v>39</v>
      </c>
      <c r="E331" s="70" t="s">
        <v>404</v>
      </c>
      <c r="F331" s="70" t="s">
        <v>295</v>
      </c>
      <c r="G331" s="49" t="s">
        <v>360</v>
      </c>
      <c r="H331" s="71"/>
      <c r="I331" s="51">
        <v>2486400</v>
      </c>
      <c r="J331" s="51">
        <v>144000</v>
      </c>
      <c r="K331" s="52">
        <f t="shared" si="12"/>
        <v>2342400</v>
      </c>
      <c r="L331" s="72"/>
      <c r="M331" s="54" t="str">
        <f t="shared" si="13"/>
        <v>00007039300072300611</v>
      </c>
      <c r="N331" s="54"/>
      <c r="O331" s="54"/>
      <c r="P331" s="54"/>
      <c r="Q331" s="54"/>
      <c r="R331" s="54"/>
      <c r="S331" s="54"/>
      <c r="T331" s="54"/>
      <c r="U331" s="54"/>
    </row>
    <row r="332" spans="2:21" ht="41.65" customHeight="1" x14ac:dyDescent="0.2">
      <c r="B332" s="46" t="s">
        <v>361</v>
      </c>
      <c r="C332" s="47" t="s">
        <v>235</v>
      </c>
      <c r="D332" s="48" t="s">
        <v>39</v>
      </c>
      <c r="E332" s="70" t="s">
        <v>404</v>
      </c>
      <c r="F332" s="70" t="s">
        <v>295</v>
      </c>
      <c r="G332" s="49" t="s">
        <v>362</v>
      </c>
      <c r="H332" s="71"/>
      <c r="I332" s="51">
        <v>2772500</v>
      </c>
      <c r="J332" s="51">
        <v>477299.21</v>
      </c>
      <c r="K332" s="52">
        <f t="shared" si="12"/>
        <v>2295200.79</v>
      </c>
      <c r="L332" s="72"/>
      <c r="M332" s="54" t="str">
        <f t="shared" si="13"/>
        <v>00007039300072300621</v>
      </c>
      <c r="N332" s="54"/>
      <c r="O332" s="54"/>
      <c r="P332" s="54"/>
      <c r="Q332" s="54"/>
      <c r="R332" s="54"/>
      <c r="S332" s="54"/>
      <c r="T332" s="54"/>
      <c r="U332" s="54"/>
    </row>
    <row r="333" spans="2:21" ht="41.65" customHeight="1" x14ac:dyDescent="0.2">
      <c r="B333" s="46" t="s">
        <v>357</v>
      </c>
      <c r="C333" s="47" t="s">
        <v>235</v>
      </c>
      <c r="D333" s="48" t="s">
        <v>39</v>
      </c>
      <c r="E333" s="70" t="s">
        <v>404</v>
      </c>
      <c r="F333" s="70" t="s">
        <v>296</v>
      </c>
      <c r="G333" s="49" t="s">
        <v>360</v>
      </c>
      <c r="H333" s="71"/>
      <c r="I333" s="51">
        <v>621600</v>
      </c>
      <c r="J333" s="51">
        <v>36000</v>
      </c>
      <c r="K333" s="52">
        <f t="shared" si="12"/>
        <v>585600</v>
      </c>
      <c r="L333" s="72"/>
      <c r="M333" s="54" t="str">
        <f t="shared" si="13"/>
        <v>000070393000S2300611</v>
      </c>
      <c r="N333" s="54"/>
      <c r="O333" s="54"/>
      <c r="P333" s="54"/>
      <c r="Q333" s="54"/>
      <c r="R333" s="54"/>
      <c r="S333" s="54"/>
      <c r="T333" s="54"/>
      <c r="U333" s="54"/>
    </row>
    <row r="334" spans="2:21" ht="41.65" customHeight="1" x14ac:dyDescent="0.2">
      <c r="B334" s="46" t="s">
        <v>361</v>
      </c>
      <c r="C334" s="47" t="s">
        <v>235</v>
      </c>
      <c r="D334" s="48" t="s">
        <v>39</v>
      </c>
      <c r="E334" s="70" t="s">
        <v>404</v>
      </c>
      <c r="F334" s="70" t="s">
        <v>296</v>
      </c>
      <c r="G334" s="49" t="s">
        <v>362</v>
      </c>
      <c r="H334" s="71"/>
      <c r="I334" s="51">
        <v>693100</v>
      </c>
      <c r="J334" s="51">
        <v>119324.82</v>
      </c>
      <c r="K334" s="52">
        <f t="shared" si="12"/>
        <v>573775.17999999993</v>
      </c>
      <c r="L334" s="72"/>
      <c r="M334" s="54" t="str">
        <f t="shared" si="13"/>
        <v>000070393000S2300621</v>
      </c>
      <c r="N334" s="54"/>
      <c r="O334" s="54"/>
      <c r="P334" s="54"/>
      <c r="Q334" s="54"/>
      <c r="R334" s="54"/>
      <c r="S334" s="54"/>
      <c r="T334" s="54"/>
      <c r="U334" s="54"/>
    </row>
    <row r="335" spans="2:21" ht="15" customHeight="1" x14ac:dyDescent="0.2">
      <c r="B335" s="46" t="s">
        <v>331</v>
      </c>
      <c r="C335" s="47" t="s">
        <v>235</v>
      </c>
      <c r="D335" s="48" t="s">
        <v>39</v>
      </c>
      <c r="E335" s="70" t="s">
        <v>416</v>
      </c>
      <c r="F335" s="70" t="s">
        <v>417</v>
      </c>
      <c r="G335" s="49" t="s">
        <v>332</v>
      </c>
      <c r="H335" s="71"/>
      <c r="I335" s="51">
        <v>126000</v>
      </c>
      <c r="J335" s="51">
        <v>30000</v>
      </c>
      <c r="K335" s="52">
        <f t="shared" si="12"/>
        <v>96000</v>
      </c>
      <c r="L335" s="72"/>
      <c r="M335" s="54" t="str">
        <f t="shared" si="13"/>
        <v>00007072200022210612</v>
      </c>
      <c r="N335" s="54"/>
      <c r="O335" s="54"/>
      <c r="P335" s="54"/>
      <c r="Q335" s="54"/>
      <c r="R335" s="54"/>
      <c r="S335" s="54"/>
      <c r="T335" s="54"/>
      <c r="U335" s="54"/>
    </row>
    <row r="336" spans="2:21" ht="15" customHeight="1" x14ac:dyDescent="0.2">
      <c r="B336" s="46" t="s">
        <v>331</v>
      </c>
      <c r="C336" s="47" t="s">
        <v>235</v>
      </c>
      <c r="D336" s="48" t="s">
        <v>39</v>
      </c>
      <c r="E336" s="70" t="s">
        <v>416</v>
      </c>
      <c r="F336" s="70" t="s">
        <v>418</v>
      </c>
      <c r="G336" s="49" t="s">
        <v>332</v>
      </c>
      <c r="H336" s="71"/>
      <c r="I336" s="51">
        <v>75000</v>
      </c>
      <c r="J336" s="51">
        <v>0</v>
      </c>
      <c r="K336" s="52">
        <f t="shared" si="12"/>
        <v>75000</v>
      </c>
      <c r="L336" s="72"/>
      <c r="M336" s="54" t="str">
        <f t="shared" si="13"/>
        <v>00007072200022220612</v>
      </c>
      <c r="N336" s="54"/>
      <c r="O336" s="54"/>
      <c r="P336" s="54"/>
      <c r="Q336" s="54"/>
      <c r="R336" s="54"/>
      <c r="S336" s="54"/>
      <c r="T336" s="54"/>
      <c r="U336" s="54"/>
    </row>
    <row r="337" spans="2:21" ht="41.65" customHeight="1" x14ac:dyDescent="0.2">
      <c r="B337" s="46" t="s">
        <v>357</v>
      </c>
      <c r="C337" s="47" t="s">
        <v>235</v>
      </c>
      <c r="D337" s="48" t="s">
        <v>39</v>
      </c>
      <c r="E337" s="70" t="s">
        <v>416</v>
      </c>
      <c r="F337" s="70" t="s">
        <v>419</v>
      </c>
      <c r="G337" s="49" t="s">
        <v>360</v>
      </c>
      <c r="H337" s="71"/>
      <c r="I337" s="51">
        <v>20442580</v>
      </c>
      <c r="J337" s="51">
        <v>3391720</v>
      </c>
      <c r="K337" s="52">
        <f t="shared" si="12"/>
        <v>17050860</v>
      </c>
      <c r="L337" s="72"/>
      <c r="M337" s="54" t="str">
        <f t="shared" si="13"/>
        <v>00007072200022230611</v>
      </c>
      <c r="N337" s="54"/>
      <c r="O337" s="54"/>
      <c r="P337" s="54"/>
      <c r="Q337" s="54"/>
      <c r="R337" s="54"/>
      <c r="S337" s="54"/>
      <c r="T337" s="54"/>
      <c r="U337" s="54"/>
    </row>
    <row r="338" spans="2:21" ht="15" customHeight="1" x14ac:dyDescent="0.2">
      <c r="B338" s="46" t="s">
        <v>279</v>
      </c>
      <c r="C338" s="47" t="s">
        <v>235</v>
      </c>
      <c r="D338" s="48" t="s">
        <v>39</v>
      </c>
      <c r="E338" s="70" t="s">
        <v>416</v>
      </c>
      <c r="F338" s="70" t="s">
        <v>420</v>
      </c>
      <c r="G338" s="49" t="s">
        <v>281</v>
      </c>
      <c r="H338" s="71"/>
      <c r="I338" s="51">
        <v>2074665</v>
      </c>
      <c r="J338" s="51">
        <v>339600</v>
      </c>
      <c r="K338" s="52">
        <f t="shared" si="12"/>
        <v>1735065</v>
      </c>
      <c r="L338" s="72"/>
      <c r="M338" s="54" t="str">
        <f t="shared" si="13"/>
        <v>00007072200022240111</v>
      </c>
      <c r="N338" s="54"/>
      <c r="O338" s="54"/>
      <c r="P338" s="54"/>
      <c r="Q338" s="54"/>
      <c r="R338" s="54"/>
      <c r="S338" s="54"/>
      <c r="T338" s="54"/>
      <c r="U338" s="54"/>
    </row>
    <row r="339" spans="2:21" ht="31.7" customHeight="1" x14ac:dyDescent="0.2">
      <c r="B339" s="46" t="s">
        <v>284</v>
      </c>
      <c r="C339" s="47" t="s">
        <v>235</v>
      </c>
      <c r="D339" s="48" t="s">
        <v>39</v>
      </c>
      <c r="E339" s="70" t="s">
        <v>416</v>
      </c>
      <c r="F339" s="70" t="s">
        <v>420</v>
      </c>
      <c r="G339" s="49" t="s">
        <v>285</v>
      </c>
      <c r="H339" s="71"/>
      <c r="I339" s="51">
        <v>626500</v>
      </c>
      <c r="J339" s="51">
        <v>102559.2</v>
      </c>
      <c r="K339" s="52">
        <f t="shared" si="12"/>
        <v>523940.8</v>
      </c>
      <c r="L339" s="72"/>
      <c r="M339" s="54" t="str">
        <f t="shared" si="13"/>
        <v>00007072200022240119</v>
      </c>
      <c r="N339" s="54"/>
      <c r="O339" s="54"/>
      <c r="P339" s="54"/>
      <c r="Q339" s="54"/>
      <c r="R339" s="54"/>
      <c r="S339" s="54"/>
      <c r="T339" s="54"/>
      <c r="U339" s="54"/>
    </row>
    <row r="340" spans="2:21" ht="41.65" customHeight="1" x14ac:dyDescent="0.2">
      <c r="B340" s="46" t="s">
        <v>357</v>
      </c>
      <c r="C340" s="47" t="s">
        <v>235</v>
      </c>
      <c r="D340" s="48" t="s">
        <v>39</v>
      </c>
      <c r="E340" s="70" t="s">
        <v>416</v>
      </c>
      <c r="F340" s="70" t="s">
        <v>420</v>
      </c>
      <c r="G340" s="49" t="s">
        <v>360</v>
      </c>
      <c r="H340" s="71"/>
      <c r="I340" s="51">
        <v>556500</v>
      </c>
      <c r="J340" s="51">
        <v>38000</v>
      </c>
      <c r="K340" s="52">
        <f t="shared" si="12"/>
        <v>518500</v>
      </c>
      <c r="L340" s="72"/>
      <c r="M340" s="54" t="str">
        <f t="shared" si="13"/>
        <v>00007072200022240611</v>
      </c>
      <c r="N340" s="54"/>
      <c r="O340" s="54"/>
      <c r="P340" s="54"/>
      <c r="Q340" s="54"/>
      <c r="R340" s="54"/>
      <c r="S340" s="54"/>
      <c r="T340" s="54"/>
      <c r="U340" s="54"/>
    </row>
    <row r="341" spans="2:21" ht="15" customHeight="1" x14ac:dyDescent="0.2">
      <c r="B341" s="46" t="s">
        <v>331</v>
      </c>
      <c r="C341" s="47" t="s">
        <v>235</v>
      </c>
      <c r="D341" s="48" t="s">
        <v>39</v>
      </c>
      <c r="E341" s="70" t="s">
        <v>416</v>
      </c>
      <c r="F341" s="70" t="s">
        <v>421</v>
      </c>
      <c r="G341" s="49" t="s">
        <v>332</v>
      </c>
      <c r="H341" s="71"/>
      <c r="I341" s="51">
        <v>1000000</v>
      </c>
      <c r="J341" s="51">
        <v>0</v>
      </c>
      <c r="K341" s="52">
        <f t="shared" si="12"/>
        <v>1000000</v>
      </c>
      <c r="L341" s="72"/>
      <c r="M341" s="54" t="str">
        <f t="shared" si="13"/>
        <v>000070722000S7050612</v>
      </c>
      <c r="N341" s="54"/>
      <c r="O341" s="54"/>
      <c r="P341" s="54"/>
      <c r="Q341" s="54"/>
      <c r="R341" s="54"/>
      <c r="S341" s="54"/>
      <c r="T341" s="54"/>
      <c r="U341" s="54"/>
    </row>
    <row r="342" spans="2:21" ht="15" customHeight="1" x14ac:dyDescent="0.2">
      <c r="B342" s="46" t="s">
        <v>331</v>
      </c>
      <c r="C342" s="47" t="s">
        <v>235</v>
      </c>
      <c r="D342" s="48" t="s">
        <v>39</v>
      </c>
      <c r="E342" s="70" t="s">
        <v>416</v>
      </c>
      <c r="F342" s="70" t="s">
        <v>422</v>
      </c>
      <c r="G342" s="49" t="s">
        <v>332</v>
      </c>
      <c r="H342" s="71"/>
      <c r="I342" s="51">
        <v>48396430.020000003</v>
      </c>
      <c r="J342" s="51">
        <v>0</v>
      </c>
      <c r="K342" s="52">
        <f t="shared" si="12"/>
        <v>48396430.020000003</v>
      </c>
      <c r="L342" s="72"/>
      <c r="M342" s="54" t="str">
        <f t="shared" si="13"/>
        <v>0000707220Ю151161612</v>
      </c>
      <c r="N342" s="54"/>
      <c r="O342" s="54"/>
      <c r="P342" s="54"/>
      <c r="Q342" s="54"/>
      <c r="R342" s="54"/>
      <c r="S342" s="54"/>
      <c r="T342" s="54"/>
      <c r="U342" s="54"/>
    </row>
    <row r="343" spans="2:21" ht="15" customHeight="1" x14ac:dyDescent="0.2">
      <c r="B343" s="46" t="s">
        <v>331</v>
      </c>
      <c r="C343" s="47" t="s">
        <v>235</v>
      </c>
      <c r="D343" s="48" t="s">
        <v>39</v>
      </c>
      <c r="E343" s="70" t="s">
        <v>416</v>
      </c>
      <c r="F343" s="70" t="s">
        <v>423</v>
      </c>
      <c r="G343" s="49" t="s">
        <v>332</v>
      </c>
      <c r="H343" s="71"/>
      <c r="I343" s="51">
        <v>465000</v>
      </c>
      <c r="J343" s="51">
        <v>94500</v>
      </c>
      <c r="K343" s="52">
        <f t="shared" si="12"/>
        <v>370500</v>
      </c>
      <c r="L343" s="72"/>
      <c r="M343" s="54" t="str">
        <f t="shared" si="13"/>
        <v>0000707220Ю1А1161612</v>
      </c>
      <c r="N343" s="54"/>
      <c r="O343" s="54"/>
      <c r="P343" s="54"/>
      <c r="Q343" s="54"/>
      <c r="R343" s="54"/>
      <c r="S343" s="54"/>
      <c r="T343" s="54"/>
      <c r="U343" s="54"/>
    </row>
    <row r="344" spans="2:21" ht="41.65" customHeight="1" x14ac:dyDescent="0.2">
      <c r="B344" s="46" t="s">
        <v>357</v>
      </c>
      <c r="C344" s="47" t="s">
        <v>235</v>
      </c>
      <c r="D344" s="48" t="s">
        <v>39</v>
      </c>
      <c r="E344" s="70" t="s">
        <v>416</v>
      </c>
      <c r="F344" s="70" t="s">
        <v>295</v>
      </c>
      <c r="G344" s="49" t="s">
        <v>360</v>
      </c>
      <c r="H344" s="71"/>
      <c r="I344" s="51">
        <v>2676000</v>
      </c>
      <c r="J344" s="51">
        <v>250000</v>
      </c>
      <c r="K344" s="52">
        <f t="shared" si="12"/>
        <v>2426000</v>
      </c>
      <c r="L344" s="72"/>
      <c r="M344" s="54" t="str">
        <f t="shared" si="13"/>
        <v>00007079300072300611</v>
      </c>
      <c r="N344" s="54"/>
      <c r="O344" s="54"/>
      <c r="P344" s="54"/>
      <c r="Q344" s="54"/>
      <c r="R344" s="54"/>
      <c r="S344" s="54"/>
      <c r="T344" s="54"/>
      <c r="U344" s="54"/>
    </row>
    <row r="345" spans="2:21" ht="41.65" customHeight="1" x14ac:dyDescent="0.2">
      <c r="B345" s="46" t="s">
        <v>357</v>
      </c>
      <c r="C345" s="47" t="s">
        <v>235</v>
      </c>
      <c r="D345" s="48" t="s">
        <v>39</v>
      </c>
      <c r="E345" s="70" t="s">
        <v>416</v>
      </c>
      <c r="F345" s="70" t="s">
        <v>296</v>
      </c>
      <c r="G345" s="49" t="s">
        <v>360</v>
      </c>
      <c r="H345" s="71"/>
      <c r="I345" s="51">
        <v>669000</v>
      </c>
      <c r="J345" s="51">
        <v>62500</v>
      </c>
      <c r="K345" s="52">
        <f t="shared" si="12"/>
        <v>606500</v>
      </c>
      <c r="L345" s="72"/>
      <c r="M345" s="54" t="str">
        <f t="shared" si="13"/>
        <v>000070793000S2300611</v>
      </c>
      <c r="N345" s="54"/>
      <c r="O345" s="54"/>
      <c r="P345" s="54"/>
      <c r="Q345" s="54"/>
      <c r="R345" s="54"/>
      <c r="S345" s="54"/>
      <c r="T345" s="54"/>
      <c r="U345" s="54"/>
    </row>
    <row r="346" spans="2:21" ht="15" customHeight="1" x14ac:dyDescent="0.2">
      <c r="B346" s="46" t="s">
        <v>279</v>
      </c>
      <c r="C346" s="47" t="s">
        <v>235</v>
      </c>
      <c r="D346" s="48" t="s">
        <v>39</v>
      </c>
      <c r="E346" s="70" t="s">
        <v>424</v>
      </c>
      <c r="F346" s="70" t="s">
        <v>425</v>
      </c>
      <c r="G346" s="49" t="s">
        <v>281</v>
      </c>
      <c r="H346" s="71"/>
      <c r="I346" s="51">
        <v>3580100</v>
      </c>
      <c r="J346" s="51">
        <v>465445.7</v>
      </c>
      <c r="K346" s="52">
        <f t="shared" si="12"/>
        <v>3114654.3</v>
      </c>
      <c r="L346" s="72"/>
      <c r="M346" s="54" t="str">
        <f t="shared" si="13"/>
        <v>00007090210072380111</v>
      </c>
      <c r="N346" s="54"/>
      <c r="O346" s="54"/>
      <c r="P346" s="54"/>
      <c r="Q346" s="54"/>
      <c r="R346" s="54"/>
      <c r="S346" s="54"/>
      <c r="T346" s="54"/>
      <c r="U346" s="54"/>
    </row>
    <row r="347" spans="2:21" ht="31.7" customHeight="1" x14ac:dyDescent="0.2">
      <c r="B347" s="46" t="s">
        <v>284</v>
      </c>
      <c r="C347" s="47" t="s">
        <v>235</v>
      </c>
      <c r="D347" s="48" t="s">
        <v>39</v>
      </c>
      <c r="E347" s="70" t="s">
        <v>424</v>
      </c>
      <c r="F347" s="70" t="s">
        <v>425</v>
      </c>
      <c r="G347" s="49" t="s">
        <v>285</v>
      </c>
      <c r="H347" s="71"/>
      <c r="I347" s="51">
        <v>1081200</v>
      </c>
      <c r="J347" s="51">
        <v>106795.15</v>
      </c>
      <c r="K347" s="52">
        <f t="shared" si="12"/>
        <v>974404.85</v>
      </c>
      <c r="L347" s="72"/>
      <c r="M347" s="54" t="str">
        <f t="shared" si="13"/>
        <v>00007090210072380119</v>
      </c>
      <c r="N347" s="54"/>
      <c r="O347" s="54"/>
      <c r="P347" s="54"/>
      <c r="Q347" s="54"/>
      <c r="R347" s="54"/>
      <c r="S347" s="54"/>
      <c r="T347" s="54"/>
      <c r="U347" s="54"/>
    </row>
    <row r="348" spans="2:21" ht="15" customHeight="1" x14ac:dyDescent="0.2">
      <c r="B348" s="46" t="s">
        <v>250</v>
      </c>
      <c r="C348" s="47" t="s">
        <v>235</v>
      </c>
      <c r="D348" s="48" t="s">
        <v>39</v>
      </c>
      <c r="E348" s="70" t="s">
        <v>424</v>
      </c>
      <c r="F348" s="70" t="s">
        <v>425</v>
      </c>
      <c r="G348" s="49" t="s">
        <v>251</v>
      </c>
      <c r="H348" s="71"/>
      <c r="I348" s="51">
        <v>5907400</v>
      </c>
      <c r="J348" s="51">
        <v>742024.66</v>
      </c>
      <c r="K348" s="52">
        <f t="shared" si="12"/>
        <v>5165375.34</v>
      </c>
      <c r="L348" s="72"/>
      <c r="M348" s="54" t="str">
        <f t="shared" si="13"/>
        <v>00007090210072380244</v>
      </c>
      <c r="N348" s="54"/>
      <c r="O348" s="54"/>
      <c r="P348" s="54"/>
      <c r="Q348" s="54"/>
      <c r="R348" s="54"/>
      <c r="S348" s="54"/>
      <c r="T348" s="54"/>
      <c r="U348" s="54"/>
    </row>
    <row r="349" spans="2:21" ht="15" customHeight="1" x14ac:dyDescent="0.2">
      <c r="B349" s="46" t="s">
        <v>279</v>
      </c>
      <c r="C349" s="47" t="s">
        <v>235</v>
      </c>
      <c r="D349" s="48" t="s">
        <v>39</v>
      </c>
      <c r="E349" s="70" t="s">
        <v>424</v>
      </c>
      <c r="F349" s="70" t="s">
        <v>426</v>
      </c>
      <c r="G349" s="49" t="s">
        <v>281</v>
      </c>
      <c r="H349" s="71"/>
      <c r="I349" s="51">
        <v>269500</v>
      </c>
      <c r="J349" s="51">
        <v>34624.83</v>
      </c>
      <c r="K349" s="52">
        <f t="shared" si="12"/>
        <v>234875.16999999998</v>
      </c>
      <c r="L349" s="72"/>
      <c r="M349" s="54" t="str">
        <f t="shared" si="13"/>
        <v>000070902100S2380111</v>
      </c>
      <c r="N349" s="54"/>
      <c r="O349" s="54"/>
      <c r="P349" s="54"/>
      <c r="Q349" s="54"/>
      <c r="R349" s="54"/>
      <c r="S349" s="54"/>
      <c r="T349" s="54"/>
      <c r="U349" s="54"/>
    </row>
    <row r="350" spans="2:21" ht="31.7" customHeight="1" x14ac:dyDescent="0.2">
      <c r="B350" s="46" t="s">
        <v>284</v>
      </c>
      <c r="C350" s="47" t="s">
        <v>235</v>
      </c>
      <c r="D350" s="48" t="s">
        <v>39</v>
      </c>
      <c r="E350" s="70" t="s">
        <v>424</v>
      </c>
      <c r="F350" s="70" t="s">
        <v>426</v>
      </c>
      <c r="G350" s="49" t="s">
        <v>285</v>
      </c>
      <c r="H350" s="71"/>
      <c r="I350" s="51">
        <v>81400</v>
      </c>
      <c r="J350" s="51">
        <v>8038.25</v>
      </c>
      <c r="K350" s="52">
        <f t="shared" si="12"/>
        <v>73361.75</v>
      </c>
      <c r="L350" s="72"/>
      <c r="M350" s="54" t="str">
        <f t="shared" si="13"/>
        <v>000070902100S2380119</v>
      </c>
      <c r="N350" s="54"/>
      <c r="O350" s="54"/>
      <c r="P350" s="54"/>
      <c r="Q350" s="54"/>
      <c r="R350" s="54"/>
      <c r="S350" s="54"/>
      <c r="T350" s="54"/>
      <c r="U350" s="54"/>
    </row>
    <row r="351" spans="2:21" ht="15" customHeight="1" x14ac:dyDescent="0.2">
      <c r="B351" s="46" t="s">
        <v>250</v>
      </c>
      <c r="C351" s="47" t="s">
        <v>235</v>
      </c>
      <c r="D351" s="48" t="s">
        <v>39</v>
      </c>
      <c r="E351" s="70" t="s">
        <v>424</v>
      </c>
      <c r="F351" s="70" t="s">
        <v>426</v>
      </c>
      <c r="G351" s="49" t="s">
        <v>251</v>
      </c>
      <c r="H351" s="71"/>
      <c r="I351" s="51">
        <v>444600</v>
      </c>
      <c r="J351" s="51">
        <v>30917.69</v>
      </c>
      <c r="K351" s="52">
        <f t="shared" si="12"/>
        <v>413682.31</v>
      </c>
      <c r="L351" s="72"/>
      <c r="M351" s="54" t="str">
        <f t="shared" si="13"/>
        <v>000070902100S2380244</v>
      </c>
      <c r="N351" s="54"/>
      <c r="O351" s="54"/>
      <c r="P351" s="54"/>
      <c r="Q351" s="54"/>
      <c r="R351" s="54"/>
      <c r="S351" s="54"/>
      <c r="T351" s="54"/>
      <c r="U351" s="54"/>
    </row>
    <row r="352" spans="2:21" ht="15" customHeight="1" x14ac:dyDescent="0.2">
      <c r="B352" s="46" t="s">
        <v>279</v>
      </c>
      <c r="C352" s="47" t="s">
        <v>235</v>
      </c>
      <c r="D352" s="48" t="s">
        <v>39</v>
      </c>
      <c r="E352" s="70" t="s">
        <v>424</v>
      </c>
      <c r="F352" s="70" t="s">
        <v>427</v>
      </c>
      <c r="G352" s="49" t="s">
        <v>281</v>
      </c>
      <c r="H352" s="71"/>
      <c r="I352" s="51">
        <v>23843702</v>
      </c>
      <c r="J352" s="51">
        <v>2668819.7799999998</v>
      </c>
      <c r="K352" s="52">
        <f t="shared" si="12"/>
        <v>21174882.219999999</v>
      </c>
      <c r="L352" s="72"/>
      <c r="M352" s="54" t="str">
        <f t="shared" si="13"/>
        <v>00007090240001370111</v>
      </c>
      <c r="N352" s="54"/>
      <c r="O352" s="54"/>
      <c r="P352" s="54"/>
      <c r="Q352" s="54"/>
      <c r="R352" s="54"/>
      <c r="S352" s="54"/>
      <c r="T352" s="54"/>
      <c r="U352" s="54"/>
    </row>
    <row r="353" spans="2:21" ht="21.4" customHeight="1" x14ac:dyDescent="0.2">
      <c r="B353" s="46" t="s">
        <v>282</v>
      </c>
      <c r="C353" s="47" t="s">
        <v>235</v>
      </c>
      <c r="D353" s="48" t="s">
        <v>39</v>
      </c>
      <c r="E353" s="70" t="s">
        <v>424</v>
      </c>
      <c r="F353" s="70" t="s">
        <v>427</v>
      </c>
      <c r="G353" s="49" t="s">
        <v>283</v>
      </c>
      <c r="H353" s="71"/>
      <c r="I353" s="51">
        <v>10000</v>
      </c>
      <c r="J353" s="51">
        <v>712</v>
      </c>
      <c r="K353" s="52">
        <f t="shared" si="12"/>
        <v>9288</v>
      </c>
      <c r="L353" s="72"/>
      <c r="M353" s="54" t="str">
        <f t="shared" si="13"/>
        <v>00007090240001370112</v>
      </c>
      <c r="N353" s="54"/>
      <c r="O353" s="54"/>
      <c r="P353" s="54"/>
      <c r="Q353" s="54"/>
      <c r="R353" s="54"/>
      <c r="S353" s="54"/>
      <c r="T353" s="54"/>
      <c r="U353" s="54"/>
    </row>
    <row r="354" spans="2:21" ht="31.7" customHeight="1" x14ac:dyDescent="0.2">
      <c r="B354" s="46" t="s">
        <v>284</v>
      </c>
      <c r="C354" s="47" t="s">
        <v>235</v>
      </c>
      <c r="D354" s="48" t="s">
        <v>39</v>
      </c>
      <c r="E354" s="70" t="s">
        <v>424</v>
      </c>
      <c r="F354" s="70" t="s">
        <v>427</v>
      </c>
      <c r="G354" s="49" t="s">
        <v>285</v>
      </c>
      <c r="H354" s="71"/>
      <c r="I354" s="51">
        <v>7200800</v>
      </c>
      <c r="J354" s="51">
        <v>493971.28</v>
      </c>
      <c r="K354" s="52">
        <f t="shared" si="12"/>
        <v>6706828.7199999997</v>
      </c>
      <c r="L354" s="72"/>
      <c r="M354" s="54" t="str">
        <f t="shared" si="13"/>
        <v>00007090240001370119</v>
      </c>
      <c r="N354" s="54"/>
      <c r="O354" s="54"/>
      <c r="P354" s="54"/>
      <c r="Q354" s="54"/>
      <c r="R354" s="54"/>
      <c r="S354" s="54"/>
      <c r="T354" s="54"/>
      <c r="U354" s="54"/>
    </row>
    <row r="355" spans="2:21" ht="15" customHeight="1" x14ac:dyDescent="0.2">
      <c r="B355" s="46" t="s">
        <v>250</v>
      </c>
      <c r="C355" s="47" t="s">
        <v>235</v>
      </c>
      <c r="D355" s="48" t="s">
        <v>39</v>
      </c>
      <c r="E355" s="70" t="s">
        <v>424</v>
      </c>
      <c r="F355" s="70" t="s">
        <v>427</v>
      </c>
      <c r="G355" s="49" t="s">
        <v>251</v>
      </c>
      <c r="H355" s="71"/>
      <c r="I355" s="51">
        <v>5396900</v>
      </c>
      <c r="J355" s="51">
        <v>143383.44</v>
      </c>
      <c r="K355" s="52">
        <f t="shared" si="12"/>
        <v>5253516.5599999996</v>
      </c>
      <c r="L355" s="72"/>
      <c r="M355" s="54" t="str">
        <f t="shared" si="13"/>
        <v>00007090240001370244</v>
      </c>
      <c r="N355" s="54"/>
      <c r="O355" s="54"/>
      <c r="P355" s="54"/>
      <c r="Q355" s="54"/>
      <c r="R355" s="54"/>
      <c r="S355" s="54"/>
      <c r="T355" s="54"/>
      <c r="U355" s="54"/>
    </row>
    <row r="356" spans="2:21" ht="21.4" customHeight="1" x14ac:dyDescent="0.2">
      <c r="B356" s="46" t="s">
        <v>303</v>
      </c>
      <c r="C356" s="47" t="s">
        <v>235</v>
      </c>
      <c r="D356" s="48" t="s">
        <v>39</v>
      </c>
      <c r="E356" s="70" t="s">
        <v>424</v>
      </c>
      <c r="F356" s="70" t="s">
        <v>427</v>
      </c>
      <c r="G356" s="49" t="s">
        <v>304</v>
      </c>
      <c r="H356" s="71"/>
      <c r="I356" s="51">
        <v>10800</v>
      </c>
      <c r="J356" s="51">
        <v>0</v>
      </c>
      <c r="K356" s="52">
        <f t="shared" si="12"/>
        <v>10800</v>
      </c>
      <c r="L356" s="72"/>
      <c r="M356" s="54" t="str">
        <f t="shared" si="13"/>
        <v>00007090240001370851</v>
      </c>
      <c r="N356" s="54"/>
      <c r="O356" s="54"/>
      <c r="P356" s="54"/>
      <c r="Q356" s="54"/>
      <c r="R356" s="54"/>
      <c r="S356" s="54"/>
      <c r="T356" s="54"/>
      <c r="U356" s="54"/>
    </row>
    <row r="357" spans="2:21" ht="15" customHeight="1" x14ac:dyDescent="0.2">
      <c r="B357" s="46" t="s">
        <v>286</v>
      </c>
      <c r="C357" s="47" t="s">
        <v>235</v>
      </c>
      <c r="D357" s="48" t="s">
        <v>39</v>
      </c>
      <c r="E357" s="70" t="s">
        <v>424</v>
      </c>
      <c r="F357" s="70" t="s">
        <v>427</v>
      </c>
      <c r="G357" s="49" t="s">
        <v>287</v>
      </c>
      <c r="H357" s="71"/>
      <c r="I357" s="51">
        <v>152000</v>
      </c>
      <c r="J357" s="51">
        <v>850</v>
      </c>
      <c r="K357" s="52">
        <f t="shared" si="12"/>
        <v>151150</v>
      </c>
      <c r="L357" s="72"/>
      <c r="M357" s="54" t="str">
        <f t="shared" si="13"/>
        <v>00007090240001370852</v>
      </c>
      <c r="N357" s="54"/>
      <c r="O357" s="54"/>
      <c r="P357" s="54"/>
      <c r="Q357" s="54"/>
      <c r="R357" s="54"/>
      <c r="S357" s="54"/>
      <c r="T357" s="54"/>
      <c r="U357" s="54"/>
    </row>
    <row r="358" spans="2:21" ht="15" customHeight="1" x14ac:dyDescent="0.2">
      <c r="B358" s="46" t="s">
        <v>364</v>
      </c>
      <c r="C358" s="47" t="s">
        <v>235</v>
      </c>
      <c r="D358" s="48" t="s">
        <v>39</v>
      </c>
      <c r="E358" s="70" t="s">
        <v>424</v>
      </c>
      <c r="F358" s="70" t="s">
        <v>428</v>
      </c>
      <c r="G358" s="49" t="s">
        <v>365</v>
      </c>
      <c r="H358" s="71"/>
      <c r="I358" s="51">
        <v>800000</v>
      </c>
      <c r="J358" s="51">
        <v>0</v>
      </c>
      <c r="K358" s="52">
        <f t="shared" si="12"/>
        <v>800000</v>
      </c>
      <c r="L358" s="72"/>
      <c r="M358" s="54" t="str">
        <f t="shared" si="13"/>
        <v>00007090240025060622</v>
      </c>
      <c r="N358" s="54"/>
      <c r="O358" s="54"/>
      <c r="P358" s="54"/>
      <c r="Q358" s="54"/>
      <c r="R358" s="54"/>
      <c r="S358" s="54"/>
      <c r="T358" s="54"/>
      <c r="U358" s="54"/>
    </row>
    <row r="359" spans="2:21" ht="15" customHeight="1" x14ac:dyDescent="0.2">
      <c r="B359" s="46" t="s">
        <v>279</v>
      </c>
      <c r="C359" s="47" t="s">
        <v>235</v>
      </c>
      <c r="D359" s="48" t="s">
        <v>39</v>
      </c>
      <c r="E359" s="70" t="s">
        <v>424</v>
      </c>
      <c r="F359" s="70" t="s">
        <v>367</v>
      </c>
      <c r="G359" s="49" t="s">
        <v>281</v>
      </c>
      <c r="H359" s="71"/>
      <c r="I359" s="51">
        <v>773300</v>
      </c>
      <c r="J359" s="51">
        <v>90086.33</v>
      </c>
      <c r="K359" s="52">
        <f t="shared" si="12"/>
        <v>683213.67</v>
      </c>
      <c r="L359" s="72"/>
      <c r="M359" s="54" t="str">
        <f t="shared" si="13"/>
        <v>00007090240070060111</v>
      </c>
      <c r="N359" s="54"/>
      <c r="O359" s="54"/>
      <c r="P359" s="54"/>
      <c r="Q359" s="54"/>
      <c r="R359" s="54"/>
      <c r="S359" s="54"/>
      <c r="T359" s="54"/>
      <c r="U359" s="54"/>
    </row>
    <row r="360" spans="2:21" ht="31.7" customHeight="1" x14ac:dyDescent="0.2">
      <c r="B360" s="46" t="s">
        <v>284</v>
      </c>
      <c r="C360" s="47" t="s">
        <v>235</v>
      </c>
      <c r="D360" s="48" t="s">
        <v>39</v>
      </c>
      <c r="E360" s="70" t="s">
        <v>424</v>
      </c>
      <c r="F360" s="70" t="s">
        <v>367</v>
      </c>
      <c r="G360" s="49" t="s">
        <v>285</v>
      </c>
      <c r="H360" s="71"/>
      <c r="I360" s="51">
        <v>233500</v>
      </c>
      <c r="J360" s="51">
        <v>18137.39</v>
      </c>
      <c r="K360" s="52">
        <f t="shared" si="12"/>
        <v>215362.61</v>
      </c>
      <c r="L360" s="72"/>
      <c r="M360" s="54" t="str">
        <f t="shared" si="13"/>
        <v>00007090240070060119</v>
      </c>
      <c r="N360" s="54"/>
      <c r="O360" s="54"/>
      <c r="P360" s="54"/>
      <c r="Q360" s="54"/>
      <c r="R360" s="54"/>
      <c r="S360" s="54"/>
      <c r="T360" s="54"/>
      <c r="U360" s="54"/>
    </row>
    <row r="361" spans="2:21" ht="15" customHeight="1" x14ac:dyDescent="0.2">
      <c r="B361" s="46" t="s">
        <v>250</v>
      </c>
      <c r="C361" s="47" t="s">
        <v>235</v>
      </c>
      <c r="D361" s="48" t="s">
        <v>39</v>
      </c>
      <c r="E361" s="70" t="s">
        <v>424</v>
      </c>
      <c r="F361" s="70" t="s">
        <v>367</v>
      </c>
      <c r="G361" s="49" t="s">
        <v>251</v>
      </c>
      <c r="H361" s="71"/>
      <c r="I361" s="51">
        <v>19500</v>
      </c>
      <c r="J361" s="51">
        <v>2000</v>
      </c>
      <c r="K361" s="52">
        <f t="shared" si="12"/>
        <v>17500</v>
      </c>
      <c r="L361" s="72"/>
      <c r="M361" s="54" t="str">
        <f t="shared" si="13"/>
        <v>00007090240070060244</v>
      </c>
      <c r="N361" s="54"/>
      <c r="O361" s="54"/>
      <c r="P361" s="54"/>
      <c r="Q361" s="54"/>
      <c r="R361" s="54"/>
      <c r="S361" s="54"/>
      <c r="T361" s="54"/>
      <c r="U361" s="54"/>
    </row>
    <row r="362" spans="2:21" ht="15" customHeight="1" x14ac:dyDescent="0.2">
      <c r="B362" s="46" t="s">
        <v>276</v>
      </c>
      <c r="C362" s="47" t="s">
        <v>235</v>
      </c>
      <c r="D362" s="48" t="s">
        <v>39</v>
      </c>
      <c r="E362" s="70" t="s">
        <v>424</v>
      </c>
      <c r="F362" s="70" t="s">
        <v>292</v>
      </c>
      <c r="G362" s="49" t="s">
        <v>278</v>
      </c>
      <c r="H362" s="71"/>
      <c r="I362" s="51">
        <v>15800</v>
      </c>
      <c r="J362" s="51">
        <v>237.17</v>
      </c>
      <c r="K362" s="52">
        <f t="shared" si="12"/>
        <v>15562.83</v>
      </c>
      <c r="L362" s="72"/>
      <c r="M362" s="54" t="str">
        <f t="shared" si="13"/>
        <v>00007099300022300247</v>
      </c>
      <c r="N362" s="54"/>
      <c r="O362" s="54"/>
      <c r="P362" s="54"/>
      <c r="Q362" s="54"/>
      <c r="R362" s="54"/>
      <c r="S362" s="54"/>
      <c r="T362" s="54"/>
      <c r="U362" s="54"/>
    </row>
    <row r="363" spans="2:21" ht="15" customHeight="1" x14ac:dyDescent="0.2">
      <c r="B363" s="46" t="s">
        <v>276</v>
      </c>
      <c r="C363" s="47" t="s">
        <v>235</v>
      </c>
      <c r="D363" s="48" t="s">
        <v>39</v>
      </c>
      <c r="E363" s="70" t="s">
        <v>424</v>
      </c>
      <c r="F363" s="70" t="s">
        <v>370</v>
      </c>
      <c r="G363" s="49" t="s">
        <v>278</v>
      </c>
      <c r="H363" s="71"/>
      <c r="I363" s="51">
        <v>10000</v>
      </c>
      <c r="J363" s="51">
        <v>0</v>
      </c>
      <c r="K363" s="52">
        <f t="shared" si="12"/>
        <v>10000</v>
      </c>
      <c r="L363" s="72"/>
      <c r="M363" s="54" t="str">
        <f t="shared" si="13"/>
        <v>00007099300022400247</v>
      </c>
      <c r="N363" s="54"/>
      <c r="O363" s="54"/>
      <c r="P363" s="54"/>
      <c r="Q363" s="54"/>
      <c r="R363" s="54"/>
      <c r="S363" s="54"/>
      <c r="T363" s="54"/>
      <c r="U363" s="54"/>
    </row>
    <row r="364" spans="2:21" ht="15" customHeight="1" x14ac:dyDescent="0.2">
      <c r="B364" s="46" t="s">
        <v>276</v>
      </c>
      <c r="C364" s="47" t="s">
        <v>235</v>
      </c>
      <c r="D364" s="48" t="s">
        <v>39</v>
      </c>
      <c r="E364" s="70" t="s">
        <v>424</v>
      </c>
      <c r="F364" s="70" t="s">
        <v>295</v>
      </c>
      <c r="G364" s="49" t="s">
        <v>278</v>
      </c>
      <c r="H364" s="71"/>
      <c r="I364" s="51">
        <v>2990800</v>
      </c>
      <c r="J364" s="51">
        <v>154912.26</v>
      </c>
      <c r="K364" s="52">
        <f t="shared" si="12"/>
        <v>2835887.74</v>
      </c>
      <c r="L364" s="72"/>
      <c r="M364" s="54" t="str">
        <f t="shared" si="13"/>
        <v>00007099300072300247</v>
      </c>
      <c r="N364" s="54"/>
      <c r="O364" s="54"/>
      <c r="P364" s="54"/>
      <c r="Q364" s="54"/>
      <c r="R364" s="54"/>
      <c r="S364" s="54"/>
      <c r="T364" s="54"/>
      <c r="U364" s="54"/>
    </row>
    <row r="365" spans="2:21" ht="15" customHeight="1" x14ac:dyDescent="0.2">
      <c r="B365" s="46" t="s">
        <v>276</v>
      </c>
      <c r="C365" s="47" t="s">
        <v>235</v>
      </c>
      <c r="D365" s="48" t="s">
        <v>39</v>
      </c>
      <c r="E365" s="70" t="s">
        <v>424</v>
      </c>
      <c r="F365" s="70" t="s">
        <v>296</v>
      </c>
      <c r="G365" s="49" t="s">
        <v>278</v>
      </c>
      <c r="H365" s="71"/>
      <c r="I365" s="51">
        <v>747800</v>
      </c>
      <c r="J365" s="51">
        <v>38728.07</v>
      </c>
      <c r="K365" s="52">
        <f t="shared" si="12"/>
        <v>709071.93</v>
      </c>
      <c r="L365" s="72"/>
      <c r="M365" s="54" t="str">
        <f t="shared" si="13"/>
        <v>000070993000S2300247</v>
      </c>
      <c r="N365" s="54"/>
      <c r="O365" s="54"/>
      <c r="P365" s="54"/>
      <c r="Q365" s="54"/>
      <c r="R365" s="54"/>
      <c r="S365" s="54"/>
      <c r="T365" s="54"/>
      <c r="U365" s="54"/>
    </row>
    <row r="366" spans="2:21" ht="21.4" customHeight="1" x14ac:dyDescent="0.2">
      <c r="B366" s="46" t="s">
        <v>236</v>
      </c>
      <c r="C366" s="47" t="s">
        <v>235</v>
      </c>
      <c r="D366" s="48" t="s">
        <v>39</v>
      </c>
      <c r="E366" s="70" t="s">
        <v>424</v>
      </c>
      <c r="F366" s="70" t="s">
        <v>253</v>
      </c>
      <c r="G366" s="49" t="s">
        <v>239</v>
      </c>
      <c r="H366" s="71"/>
      <c r="I366" s="51">
        <v>5906900</v>
      </c>
      <c r="J366" s="51">
        <v>807809.14</v>
      </c>
      <c r="K366" s="52">
        <f t="shared" si="12"/>
        <v>5099090.8600000003</v>
      </c>
      <c r="L366" s="72"/>
      <c r="M366" s="54" t="str">
        <f t="shared" si="13"/>
        <v>00007099530001000121</v>
      </c>
      <c r="N366" s="54"/>
      <c r="O366" s="54"/>
      <c r="P366" s="54"/>
      <c r="Q366" s="54"/>
      <c r="R366" s="54"/>
      <c r="S366" s="54"/>
      <c r="T366" s="54"/>
      <c r="U366" s="54"/>
    </row>
    <row r="367" spans="2:21" ht="31.7" customHeight="1" x14ac:dyDescent="0.2">
      <c r="B367" s="46" t="s">
        <v>240</v>
      </c>
      <c r="C367" s="47" t="s">
        <v>235</v>
      </c>
      <c r="D367" s="48" t="s">
        <v>39</v>
      </c>
      <c r="E367" s="70" t="s">
        <v>424</v>
      </c>
      <c r="F367" s="70" t="s">
        <v>253</v>
      </c>
      <c r="G367" s="49" t="s">
        <v>241</v>
      </c>
      <c r="H367" s="71"/>
      <c r="I367" s="51">
        <v>379800</v>
      </c>
      <c r="J367" s="51">
        <v>0</v>
      </c>
      <c r="K367" s="52">
        <f t="shared" si="12"/>
        <v>379800</v>
      </c>
      <c r="L367" s="72"/>
      <c r="M367" s="54" t="str">
        <f t="shared" si="13"/>
        <v>00007099530001000122</v>
      </c>
      <c r="N367" s="54"/>
      <c r="O367" s="54"/>
      <c r="P367" s="54"/>
      <c r="Q367" s="54"/>
      <c r="R367" s="54"/>
      <c r="S367" s="54"/>
      <c r="T367" s="54"/>
      <c r="U367" s="54"/>
    </row>
    <row r="368" spans="2:21" ht="31.7" customHeight="1" x14ac:dyDescent="0.2">
      <c r="B368" s="46" t="s">
        <v>242</v>
      </c>
      <c r="C368" s="47" t="s">
        <v>235</v>
      </c>
      <c r="D368" s="48" t="s">
        <v>39</v>
      </c>
      <c r="E368" s="70" t="s">
        <v>424</v>
      </c>
      <c r="F368" s="70" t="s">
        <v>253</v>
      </c>
      <c r="G368" s="49" t="s">
        <v>243</v>
      </c>
      <c r="H368" s="71"/>
      <c r="I368" s="51">
        <v>1783900</v>
      </c>
      <c r="J368" s="51">
        <v>119913.23</v>
      </c>
      <c r="K368" s="52">
        <f t="shared" si="12"/>
        <v>1663986.77</v>
      </c>
      <c r="L368" s="72"/>
      <c r="M368" s="54" t="str">
        <f t="shared" si="13"/>
        <v>00007099530001000129</v>
      </c>
      <c r="N368" s="54"/>
      <c r="O368" s="54"/>
      <c r="P368" s="54"/>
      <c r="Q368" s="54"/>
      <c r="R368" s="54"/>
      <c r="S368" s="54"/>
      <c r="T368" s="54"/>
      <c r="U368" s="54"/>
    </row>
    <row r="369" spans="2:21" ht="15" customHeight="1" x14ac:dyDescent="0.2">
      <c r="B369" s="46" t="s">
        <v>250</v>
      </c>
      <c r="C369" s="47" t="s">
        <v>235</v>
      </c>
      <c r="D369" s="48" t="s">
        <v>39</v>
      </c>
      <c r="E369" s="70" t="s">
        <v>424</v>
      </c>
      <c r="F369" s="70" t="s">
        <v>253</v>
      </c>
      <c r="G369" s="49" t="s">
        <v>251</v>
      </c>
      <c r="H369" s="71"/>
      <c r="I369" s="51">
        <v>285000</v>
      </c>
      <c r="J369" s="51">
        <v>25198.29</v>
      </c>
      <c r="K369" s="52">
        <f t="shared" si="12"/>
        <v>259801.71</v>
      </c>
      <c r="L369" s="72"/>
      <c r="M369" s="54" t="str">
        <f t="shared" si="13"/>
        <v>00007099530001000244</v>
      </c>
      <c r="N369" s="54"/>
      <c r="O369" s="54"/>
      <c r="P369" s="54"/>
      <c r="Q369" s="54"/>
      <c r="R369" s="54"/>
      <c r="S369" s="54"/>
      <c r="T369" s="54"/>
      <c r="U369" s="54"/>
    </row>
    <row r="370" spans="2:21" ht="15" customHeight="1" x14ac:dyDescent="0.2">
      <c r="B370" s="46" t="s">
        <v>254</v>
      </c>
      <c r="C370" s="47" t="s">
        <v>235</v>
      </c>
      <c r="D370" s="48" t="s">
        <v>39</v>
      </c>
      <c r="E370" s="70" t="s">
        <v>424</v>
      </c>
      <c r="F370" s="70" t="s">
        <v>253</v>
      </c>
      <c r="G370" s="49" t="s">
        <v>255</v>
      </c>
      <c r="H370" s="71"/>
      <c r="I370" s="51">
        <v>200</v>
      </c>
      <c r="J370" s="51">
        <v>0</v>
      </c>
      <c r="K370" s="52">
        <f t="shared" si="12"/>
        <v>200</v>
      </c>
      <c r="L370" s="72"/>
      <c r="M370" s="54" t="str">
        <f t="shared" si="13"/>
        <v>00007099530001000853</v>
      </c>
      <c r="N370" s="54"/>
      <c r="O370" s="54"/>
      <c r="P370" s="54"/>
      <c r="Q370" s="54"/>
      <c r="R370" s="54"/>
      <c r="S370" s="54"/>
      <c r="T370" s="54"/>
      <c r="U370" s="54"/>
    </row>
    <row r="371" spans="2:21" ht="21.4" customHeight="1" x14ac:dyDescent="0.2">
      <c r="B371" s="46" t="s">
        <v>236</v>
      </c>
      <c r="C371" s="47" t="s">
        <v>235</v>
      </c>
      <c r="D371" s="48" t="s">
        <v>39</v>
      </c>
      <c r="E371" s="70" t="s">
        <v>424</v>
      </c>
      <c r="F371" s="70" t="s">
        <v>256</v>
      </c>
      <c r="G371" s="49" t="s">
        <v>239</v>
      </c>
      <c r="H371" s="71"/>
      <c r="I371" s="51">
        <v>3431200</v>
      </c>
      <c r="J371" s="51">
        <v>482330.89</v>
      </c>
      <c r="K371" s="52">
        <f t="shared" si="12"/>
        <v>2948869.11</v>
      </c>
      <c r="L371" s="72"/>
      <c r="M371" s="54" t="str">
        <f t="shared" si="13"/>
        <v>00007099530070280121</v>
      </c>
      <c r="N371" s="54"/>
      <c r="O371" s="54"/>
      <c r="P371" s="54"/>
      <c r="Q371" s="54"/>
      <c r="R371" s="54"/>
      <c r="S371" s="54"/>
      <c r="T371" s="54"/>
      <c r="U371" s="54"/>
    </row>
    <row r="372" spans="2:21" ht="31.7" customHeight="1" x14ac:dyDescent="0.2">
      <c r="B372" s="46" t="s">
        <v>240</v>
      </c>
      <c r="C372" s="47" t="s">
        <v>235</v>
      </c>
      <c r="D372" s="48" t="s">
        <v>39</v>
      </c>
      <c r="E372" s="70" t="s">
        <v>424</v>
      </c>
      <c r="F372" s="70" t="s">
        <v>256</v>
      </c>
      <c r="G372" s="49" t="s">
        <v>241</v>
      </c>
      <c r="H372" s="71"/>
      <c r="I372" s="51">
        <v>270000</v>
      </c>
      <c r="J372" s="51">
        <v>0</v>
      </c>
      <c r="K372" s="52">
        <f t="shared" si="12"/>
        <v>270000</v>
      </c>
      <c r="L372" s="72"/>
      <c r="M372" s="54" t="str">
        <f t="shared" si="13"/>
        <v>00007099530070280122</v>
      </c>
      <c r="N372" s="54"/>
      <c r="O372" s="54"/>
      <c r="P372" s="54"/>
      <c r="Q372" s="54"/>
      <c r="R372" s="54"/>
      <c r="S372" s="54"/>
      <c r="T372" s="54"/>
      <c r="U372" s="54"/>
    </row>
    <row r="373" spans="2:21" ht="31.7" customHeight="1" x14ac:dyDescent="0.2">
      <c r="B373" s="46" t="s">
        <v>242</v>
      </c>
      <c r="C373" s="47" t="s">
        <v>235</v>
      </c>
      <c r="D373" s="48" t="s">
        <v>39</v>
      </c>
      <c r="E373" s="70" t="s">
        <v>424</v>
      </c>
      <c r="F373" s="70" t="s">
        <v>256</v>
      </c>
      <c r="G373" s="49" t="s">
        <v>243</v>
      </c>
      <c r="H373" s="71"/>
      <c r="I373" s="51">
        <v>1036200</v>
      </c>
      <c r="J373" s="51">
        <v>69457.02</v>
      </c>
      <c r="K373" s="52">
        <f t="shared" si="12"/>
        <v>966742.98</v>
      </c>
      <c r="L373" s="72"/>
      <c r="M373" s="54" t="str">
        <f t="shared" si="13"/>
        <v>00007099530070280129</v>
      </c>
      <c r="N373" s="54"/>
      <c r="O373" s="54"/>
      <c r="P373" s="54"/>
      <c r="Q373" s="54"/>
      <c r="R373" s="54"/>
      <c r="S373" s="54"/>
      <c r="T373" s="54"/>
      <c r="U373" s="54"/>
    </row>
    <row r="374" spans="2:21" ht="15" customHeight="1" x14ac:dyDescent="0.2">
      <c r="B374" s="46" t="s">
        <v>250</v>
      </c>
      <c r="C374" s="47" t="s">
        <v>235</v>
      </c>
      <c r="D374" s="48" t="s">
        <v>39</v>
      </c>
      <c r="E374" s="70" t="s">
        <v>424</v>
      </c>
      <c r="F374" s="70" t="s">
        <v>256</v>
      </c>
      <c r="G374" s="49" t="s">
        <v>251</v>
      </c>
      <c r="H374" s="71"/>
      <c r="I374" s="51">
        <v>106800</v>
      </c>
      <c r="J374" s="51">
        <v>826.5</v>
      </c>
      <c r="K374" s="52">
        <f t="shared" si="12"/>
        <v>105973.5</v>
      </c>
      <c r="L374" s="72"/>
      <c r="M374" s="54" t="str">
        <f t="shared" si="13"/>
        <v>00007099530070280244</v>
      </c>
      <c r="N374" s="54"/>
      <c r="O374" s="54"/>
      <c r="P374" s="54"/>
      <c r="Q374" s="54"/>
      <c r="R374" s="54"/>
      <c r="S374" s="54"/>
      <c r="T374" s="54"/>
      <c r="U374" s="54"/>
    </row>
    <row r="375" spans="2:21" ht="41.65" customHeight="1" x14ac:dyDescent="0.2">
      <c r="B375" s="46" t="s">
        <v>357</v>
      </c>
      <c r="C375" s="47" t="s">
        <v>235</v>
      </c>
      <c r="D375" s="48" t="s">
        <v>39</v>
      </c>
      <c r="E375" s="70" t="s">
        <v>429</v>
      </c>
      <c r="F375" s="70" t="s">
        <v>430</v>
      </c>
      <c r="G375" s="49" t="s">
        <v>360</v>
      </c>
      <c r="H375" s="71"/>
      <c r="I375" s="51">
        <v>38057800</v>
      </c>
      <c r="J375" s="51">
        <v>6134000</v>
      </c>
      <c r="K375" s="52">
        <f t="shared" si="12"/>
        <v>31923800</v>
      </c>
      <c r="L375" s="72"/>
      <c r="M375" s="54" t="str">
        <f t="shared" si="13"/>
        <v>00008010310001400611</v>
      </c>
      <c r="N375" s="54"/>
      <c r="O375" s="54"/>
      <c r="P375" s="54"/>
      <c r="Q375" s="54"/>
      <c r="R375" s="54"/>
      <c r="S375" s="54"/>
      <c r="T375" s="54"/>
      <c r="U375" s="54"/>
    </row>
    <row r="376" spans="2:21" ht="41.65" customHeight="1" x14ac:dyDescent="0.2">
      <c r="B376" s="46" t="s">
        <v>361</v>
      </c>
      <c r="C376" s="47" t="s">
        <v>235</v>
      </c>
      <c r="D376" s="48" t="s">
        <v>39</v>
      </c>
      <c r="E376" s="70" t="s">
        <v>429</v>
      </c>
      <c r="F376" s="70" t="s">
        <v>431</v>
      </c>
      <c r="G376" s="49" t="s">
        <v>362</v>
      </c>
      <c r="H376" s="71"/>
      <c r="I376" s="51">
        <v>16446636</v>
      </c>
      <c r="J376" s="51">
        <v>3100000</v>
      </c>
      <c r="K376" s="52">
        <f t="shared" si="12"/>
        <v>13346636</v>
      </c>
      <c r="L376" s="72"/>
      <c r="M376" s="54" t="str">
        <f t="shared" si="13"/>
        <v>00008010310001410621</v>
      </c>
      <c r="N376" s="54"/>
      <c r="O376" s="54"/>
      <c r="P376" s="54"/>
      <c r="Q376" s="54"/>
      <c r="R376" s="54"/>
      <c r="S376" s="54"/>
      <c r="T376" s="54"/>
      <c r="U376" s="54"/>
    </row>
    <row r="377" spans="2:21" ht="41.65" customHeight="1" x14ac:dyDescent="0.2">
      <c r="B377" s="46" t="s">
        <v>357</v>
      </c>
      <c r="C377" s="47" t="s">
        <v>235</v>
      </c>
      <c r="D377" s="48" t="s">
        <v>39</v>
      </c>
      <c r="E377" s="70" t="s">
        <v>429</v>
      </c>
      <c r="F377" s="70" t="s">
        <v>432</v>
      </c>
      <c r="G377" s="49" t="s">
        <v>360</v>
      </c>
      <c r="H377" s="71"/>
      <c r="I377" s="51">
        <v>11807340</v>
      </c>
      <c r="J377" s="51">
        <v>900000</v>
      </c>
      <c r="K377" s="52">
        <f t="shared" si="12"/>
        <v>10907340</v>
      </c>
      <c r="L377" s="72"/>
      <c r="M377" s="54" t="str">
        <f t="shared" si="13"/>
        <v>00008010310001420611</v>
      </c>
      <c r="N377" s="54"/>
      <c r="O377" s="54"/>
      <c r="P377" s="54"/>
      <c r="Q377" s="54"/>
      <c r="R377" s="54"/>
      <c r="S377" s="54"/>
      <c r="T377" s="54"/>
      <c r="U377" s="54"/>
    </row>
    <row r="378" spans="2:21" ht="15" customHeight="1" x14ac:dyDescent="0.2">
      <c r="B378" s="46" t="s">
        <v>331</v>
      </c>
      <c r="C378" s="47" t="s">
        <v>235</v>
      </c>
      <c r="D378" s="48" t="s">
        <v>39</v>
      </c>
      <c r="E378" s="70" t="s">
        <v>429</v>
      </c>
      <c r="F378" s="70" t="s">
        <v>433</v>
      </c>
      <c r="G378" s="49" t="s">
        <v>332</v>
      </c>
      <c r="H378" s="71"/>
      <c r="I378" s="51">
        <v>500000</v>
      </c>
      <c r="J378" s="51">
        <v>0</v>
      </c>
      <c r="K378" s="52">
        <f t="shared" si="12"/>
        <v>500000</v>
      </c>
      <c r="L378" s="72"/>
      <c r="M378" s="54" t="str">
        <f t="shared" si="13"/>
        <v>00008010310020320612</v>
      </c>
      <c r="N378" s="54"/>
      <c r="O378" s="54"/>
      <c r="P378" s="54"/>
      <c r="Q378" s="54"/>
      <c r="R378" s="54"/>
      <c r="S378" s="54"/>
      <c r="T378" s="54"/>
      <c r="U378" s="54"/>
    </row>
    <row r="379" spans="2:21" ht="15" customHeight="1" x14ac:dyDescent="0.2">
      <c r="B379" s="46" t="s">
        <v>331</v>
      </c>
      <c r="C379" s="47" t="s">
        <v>235</v>
      </c>
      <c r="D379" s="48" t="s">
        <v>39</v>
      </c>
      <c r="E379" s="70" t="s">
        <v>429</v>
      </c>
      <c r="F379" s="70" t="s">
        <v>434</v>
      </c>
      <c r="G379" s="49" t="s">
        <v>332</v>
      </c>
      <c r="H379" s="71"/>
      <c r="I379" s="51">
        <v>100000</v>
      </c>
      <c r="J379" s="51">
        <v>0</v>
      </c>
      <c r="K379" s="52">
        <f t="shared" si="12"/>
        <v>100000</v>
      </c>
      <c r="L379" s="72"/>
      <c r="M379" s="54" t="str">
        <f t="shared" si="13"/>
        <v>00008010310020330612</v>
      </c>
      <c r="N379" s="54"/>
      <c r="O379" s="54"/>
      <c r="P379" s="54"/>
      <c r="Q379" s="54"/>
      <c r="R379" s="54"/>
      <c r="S379" s="54"/>
      <c r="T379" s="54"/>
      <c r="U379" s="54"/>
    </row>
    <row r="380" spans="2:21" ht="15" customHeight="1" x14ac:dyDescent="0.2">
      <c r="B380" s="46" t="s">
        <v>331</v>
      </c>
      <c r="C380" s="47" t="s">
        <v>235</v>
      </c>
      <c r="D380" s="48" t="s">
        <v>39</v>
      </c>
      <c r="E380" s="70" t="s">
        <v>429</v>
      </c>
      <c r="F380" s="70" t="s">
        <v>412</v>
      </c>
      <c r="G380" s="49" t="s">
        <v>332</v>
      </c>
      <c r="H380" s="71"/>
      <c r="I380" s="51">
        <v>888000</v>
      </c>
      <c r="J380" s="51">
        <v>92000</v>
      </c>
      <c r="K380" s="52">
        <f t="shared" ref="K380:K443" si="14">IF(IF(I380="",0,I380)=0,0,(IF(I380&gt;0,IF(J380&gt;I380,0,I380-J380),IF(J380&gt;I380,I380-J380,0))))</f>
        <v>796000</v>
      </c>
      <c r="L380" s="72"/>
      <c r="M380" s="54" t="str">
        <f t="shared" ref="M380:M433" si="15">IF(D380="","000",D380)&amp;IF(E380="","0000",E380)&amp;IF(F380="","0000000000",F380)&amp;IF(G380="","000",G380)&amp;H380</f>
        <v>00008010310020380612</v>
      </c>
      <c r="N380" s="54"/>
      <c r="O380" s="54"/>
      <c r="P380" s="54"/>
      <c r="Q380" s="54"/>
      <c r="R380" s="54"/>
      <c r="S380" s="54"/>
      <c r="T380" s="54"/>
      <c r="U380" s="54"/>
    </row>
    <row r="381" spans="2:21" ht="15" customHeight="1" x14ac:dyDescent="0.2">
      <c r="B381" s="46" t="s">
        <v>331</v>
      </c>
      <c r="C381" s="47" t="s">
        <v>235</v>
      </c>
      <c r="D381" s="48" t="s">
        <v>39</v>
      </c>
      <c r="E381" s="70" t="s">
        <v>429</v>
      </c>
      <c r="F381" s="70" t="s">
        <v>414</v>
      </c>
      <c r="G381" s="49" t="s">
        <v>332</v>
      </c>
      <c r="H381" s="71"/>
      <c r="I381" s="51">
        <v>100000</v>
      </c>
      <c r="J381" s="51">
        <v>0</v>
      </c>
      <c r="K381" s="52">
        <f t="shared" si="14"/>
        <v>100000</v>
      </c>
      <c r="L381" s="72"/>
      <c r="M381" s="54" t="str">
        <f t="shared" si="15"/>
        <v>00008010310023010612</v>
      </c>
      <c r="N381" s="54"/>
      <c r="O381" s="54"/>
      <c r="P381" s="54"/>
      <c r="Q381" s="54"/>
      <c r="R381" s="54"/>
      <c r="S381" s="54"/>
      <c r="T381" s="54"/>
      <c r="U381" s="54"/>
    </row>
    <row r="382" spans="2:21" ht="15" customHeight="1" x14ac:dyDescent="0.2">
      <c r="B382" s="46" t="s">
        <v>331</v>
      </c>
      <c r="C382" s="47" t="s">
        <v>235</v>
      </c>
      <c r="D382" s="48" t="s">
        <v>39</v>
      </c>
      <c r="E382" s="70" t="s">
        <v>429</v>
      </c>
      <c r="F382" s="70" t="s">
        <v>435</v>
      </c>
      <c r="G382" s="49" t="s">
        <v>332</v>
      </c>
      <c r="H382" s="71"/>
      <c r="I382" s="51">
        <v>5584881.6699999999</v>
      </c>
      <c r="J382" s="51">
        <v>0</v>
      </c>
      <c r="K382" s="52">
        <f t="shared" si="14"/>
        <v>5584881.6699999999</v>
      </c>
      <c r="L382" s="72"/>
      <c r="M382" s="54" t="str">
        <f t="shared" si="15"/>
        <v>00008010310023130612</v>
      </c>
      <c r="N382" s="54"/>
      <c r="O382" s="54"/>
      <c r="P382" s="54"/>
      <c r="Q382" s="54"/>
      <c r="R382" s="54"/>
      <c r="S382" s="54"/>
      <c r="T382" s="54"/>
      <c r="U382" s="54"/>
    </row>
    <row r="383" spans="2:21" ht="15" customHeight="1" x14ac:dyDescent="0.2">
      <c r="B383" s="46" t="s">
        <v>331</v>
      </c>
      <c r="C383" s="47" t="s">
        <v>235</v>
      </c>
      <c r="D383" s="48" t="s">
        <v>39</v>
      </c>
      <c r="E383" s="70" t="s">
        <v>429</v>
      </c>
      <c r="F383" s="70" t="s">
        <v>436</v>
      </c>
      <c r="G383" s="49" t="s">
        <v>332</v>
      </c>
      <c r="H383" s="71"/>
      <c r="I383" s="51">
        <v>49880</v>
      </c>
      <c r="J383" s="51">
        <v>0</v>
      </c>
      <c r="K383" s="52">
        <f t="shared" si="14"/>
        <v>49880</v>
      </c>
      <c r="L383" s="72"/>
      <c r="M383" s="54" t="str">
        <f t="shared" si="15"/>
        <v>000080103100L5191612</v>
      </c>
      <c r="N383" s="54"/>
      <c r="O383" s="54"/>
      <c r="P383" s="54"/>
      <c r="Q383" s="54"/>
      <c r="R383" s="54"/>
      <c r="S383" s="54"/>
      <c r="T383" s="54"/>
      <c r="U383" s="54"/>
    </row>
    <row r="384" spans="2:21" ht="41.65" customHeight="1" x14ac:dyDescent="0.2">
      <c r="B384" s="46" t="s">
        <v>357</v>
      </c>
      <c r="C384" s="47" t="s">
        <v>235</v>
      </c>
      <c r="D384" s="48" t="s">
        <v>39</v>
      </c>
      <c r="E384" s="70" t="s">
        <v>429</v>
      </c>
      <c r="F384" s="70" t="s">
        <v>437</v>
      </c>
      <c r="G384" s="49" t="s">
        <v>360</v>
      </c>
      <c r="H384" s="71"/>
      <c r="I384" s="51">
        <v>10000</v>
      </c>
      <c r="J384" s="51">
        <v>0</v>
      </c>
      <c r="K384" s="52">
        <f t="shared" si="14"/>
        <v>10000</v>
      </c>
      <c r="L384" s="72"/>
      <c r="M384" s="54" t="str">
        <f t="shared" si="15"/>
        <v>00008010350020370611</v>
      </c>
      <c r="N384" s="54"/>
      <c r="O384" s="54"/>
      <c r="P384" s="54"/>
      <c r="Q384" s="54"/>
      <c r="R384" s="54"/>
      <c r="S384" s="54"/>
      <c r="T384" s="54"/>
      <c r="U384" s="54"/>
    </row>
    <row r="385" spans="2:21" ht="41.65" customHeight="1" x14ac:dyDescent="0.2">
      <c r="B385" s="46" t="s">
        <v>357</v>
      </c>
      <c r="C385" s="47" t="s">
        <v>235</v>
      </c>
      <c r="D385" s="48" t="s">
        <v>39</v>
      </c>
      <c r="E385" s="70" t="s">
        <v>429</v>
      </c>
      <c r="F385" s="70" t="s">
        <v>295</v>
      </c>
      <c r="G385" s="49" t="s">
        <v>360</v>
      </c>
      <c r="H385" s="71"/>
      <c r="I385" s="51">
        <v>8141300</v>
      </c>
      <c r="J385" s="51">
        <v>444000</v>
      </c>
      <c r="K385" s="52">
        <f t="shared" si="14"/>
        <v>7697300</v>
      </c>
      <c r="L385" s="72"/>
      <c r="M385" s="54" t="str">
        <f t="shared" si="15"/>
        <v>00008019300072300611</v>
      </c>
      <c r="N385" s="54"/>
      <c r="O385" s="54"/>
      <c r="P385" s="54"/>
      <c r="Q385" s="54"/>
      <c r="R385" s="54"/>
      <c r="S385" s="54"/>
      <c r="T385" s="54"/>
      <c r="U385" s="54"/>
    </row>
    <row r="386" spans="2:21" ht="41.65" customHeight="1" x14ac:dyDescent="0.2">
      <c r="B386" s="46" t="s">
        <v>361</v>
      </c>
      <c r="C386" s="47" t="s">
        <v>235</v>
      </c>
      <c r="D386" s="48" t="s">
        <v>39</v>
      </c>
      <c r="E386" s="70" t="s">
        <v>429</v>
      </c>
      <c r="F386" s="70" t="s">
        <v>295</v>
      </c>
      <c r="G386" s="49" t="s">
        <v>362</v>
      </c>
      <c r="H386" s="71"/>
      <c r="I386" s="51">
        <v>835000</v>
      </c>
      <c r="J386" s="51">
        <v>108000</v>
      </c>
      <c r="K386" s="52">
        <f t="shared" si="14"/>
        <v>727000</v>
      </c>
      <c r="L386" s="72"/>
      <c r="M386" s="54" t="str">
        <f t="shared" si="15"/>
        <v>00008019300072300621</v>
      </c>
      <c r="N386" s="54"/>
      <c r="O386" s="54"/>
      <c r="P386" s="54"/>
      <c r="Q386" s="54"/>
      <c r="R386" s="54"/>
      <c r="S386" s="54"/>
      <c r="T386" s="54"/>
      <c r="U386" s="54"/>
    </row>
    <row r="387" spans="2:21" ht="41.65" customHeight="1" x14ac:dyDescent="0.2">
      <c r="B387" s="46" t="s">
        <v>357</v>
      </c>
      <c r="C387" s="47" t="s">
        <v>235</v>
      </c>
      <c r="D387" s="48" t="s">
        <v>39</v>
      </c>
      <c r="E387" s="70" t="s">
        <v>429</v>
      </c>
      <c r="F387" s="70" t="s">
        <v>296</v>
      </c>
      <c r="G387" s="49" t="s">
        <v>360</v>
      </c>
      <c r="H387" s="71"/>
      <c r="I387" s="51">
        <v>2035350</v>
      </c>
      <c r="J387" s="51">
        <v>111000</v>
      </c>
      <c r="K387" s="52">
        <f t="shared" si="14"/>
        <v>1924350</v>
      </c>
      <c r="L387" s="72"/>
      <c r="M387" s="54" t="str">
        <f t="shared" si="15"/>
        <v>000080193000S2300611</v>
      </c>
      <c r="N387" s="54"/>
      <c r="O387" s="54"/>
      <c r="P387" s="54"/>
      <c r="Q387" s="54"/>
      <c r="R387" s="54"/>
      <c r="S387" s="54"/>
      <c r="T387" s="54"/>
      <c r="U387" s="54"/>
    </row>
    <row r="388" spans="2:21" ht="41.65" customHeight="1" x14ac:dyDescent="0.2">
      <c r="B388" s="46" t="s">
        <v>361</v>
      </c>
      <c r="C388" s="47" t="s">
        <v>235</v>
      </c>
      <c r="D388" s="48" t="s">
        <v>39</v>
      </c>
      <c r="E388" s="70" t="s">
        <v>429</v>
      </c>
      <c r="F388" s="70" t="s">
        <v>296</v>
      </c>
      <c r="G388" s="49" t="s">
        <v>362</v>
      </c>
      <c r="H388" s="71"/>
      <c r="I388" s="51">
        <v>208750</v>
      </c>
      <c r="J388" s="51">
        <v>27000</v>
      </c>
      <c r="K388" s="52">
        <f t="shared" si="14"/>
        <v>181750</v>
      </c>
      <c r="L388" s="72"/>
      <c r="M388" s="54" t="str">
        <f t="shared" si="15"/>
        <v>000080193000S2300621</v>
      </c>
      <c r="N388" s="54"/>
      <c r="O388" s="54"/>
      <c r="P388" s="54"/>
      <c r="Q388" s="54"/>
      <c r="R388" s="54"/>
      <c r="S388" s="54"/>
      <c r="T388" s="54"/>
      <c r="U388" s="54"/>
    </row>
    <row r="389" spans="2:21" ht="15" customHeight="1" x14ac:dyDescent="0.2">
      <c r="B389" s="46" t="s">
        <v>250</v>
      </c>
      <c r="C389" s="47" t="s">
        <v>235</v>
      </c>
      <c r="D389" s="48" t="s">
        <v>39</v>
      </c>
      <c r="E389" s="70" t="s">
        <v>438</v>
      </c>
      <c r="F389" s="70" t="s">
        <v>439</v>
      </c>
      <c r="G389" s="49" t="s">
        <v>251</v>
      </c>
      <c r="H389" s="71"/>
      <c r="I389" s="51">
        <v>3500000</v>
      </c>
      <c r="J389" s="51">
        <v>300000</v>
      </c>
      <c r="K389" s="52">
        <f t="shared" si="14"/>
        <v>3200000</v>
      </c>
      <c r="L389" s="72"/>
      <c r="M389" s="54" t="str">
        <f t="shared" si="15"/>
        <v>00008040310020310244</v>
      </c>
      <c r="N389" s="54"/>
      <c r="O389" s="54"/>
      <c r="P389" s="54"/>
      <c r="Q389" s="54"/>
      <c r="R389" s="54"/>
      <c r="S389" s="54"/>
      <c r="T389" s="54"/>
      <c r="U389" s="54"/>
    </row>
    <row r="390" spans="2:21" ht="15" customHeight="1" x14ac:dyDescent="0.2">
      <c r="B390" s="46" t="s">
        <v>279</v>
      </c>
      <c r="C390" s="47" t="s">
        <v>235</v>
      </c>
      <c r="D390" s="48" t="s">
        <v>39</v>
      </c>
      <c r="E390" s="70" t="s">
        <v>438</v>
      </c>
      <c r="F390" s="70" t="s">
        <v>440</v>
      </c>
      <c r="G390" s="49" t="s">
        <v>281</v>
      </c>
      <c r="H390" s="71"/>
      <c r="I390" s="51">
        <v>17753887</v>
      </c>
      <c r="J390" s="51">
        <v>3167156.9</v>
      </c>
      <c r="K390" s="52">
        <f t="shared" si="14"/>
        <v>14586730.1</v>
      </c>
      <c r="L390" s="72"/>
      <c r="M390" s="54" t="str">
        <f t="shared" si="15"/>
        <v>00008040360001440111</v>
      </c>
      <c r="N390" s="54"/>
      <c r="O390" s="54"/>
      <c r="P390" s="54"/>
      <c r="Q390" s="54"/>
      <c r="R390" s="54"/>
      <c r="S390" s="54"/>
      <c r="T390" s="54"/>
      <c r="U390" s="54"/>
    </row>
    <row r="391" spans="2:21" ht="31.7" customHeight="1" x14ac:dyDescent="0.2">
      <c r="B391" s="46" t="s">
        <v>284</v>
      </c>
      <c r="C391" s="47" t="s">
        <v>235</v>
      </c>
      <c r="D391" s="48" t="s">
        <v>39</v>
      </c>
      <c r="E391" s="70" t="s">
        <v>438</v>
      </c>
      <c r="F391" s="70" t="s">
        <v>440</v>
      </c>
      <c r="G391" s="49" t="s">
        <v>285</v>
      </c>
      <c r="H391" s="71"/>
      <c r="I391" s="51">
        <v>5361700</v>
      </c>
      <c r="J391" s="51">
        <v>492715.75</v>
      </c>
      <c r="K391" s="52">
        <f t="shared" si="14"/>
        <v>4868984.25</v>
      </c>
      <c r="L391" s="72"/>
      <c r="M391" s="54" t="str">
        <f t="shared" si="15"/>
        <v>00008040360001440119</v>
      </c>
      <c r="N391" s="54"/>
      <c r="O391" s="54"/>
      <c r="P391" s="54"/>
      <c r="Q391" s="54"/>
      <c r="R391" s="54"/>
      <c r="S391" s="54"/>
      <c r="T391" s="54"/>
      <c r="U391" s="54"/>
    </row>
    <row r="392" spans="2:21" ht="15" customHeight="1" x14ac:dyDescent="0.2">
      <c r="B392" s="46" t="s">
        <v>250</v>
      </c>
      <c r="C392" s="47" t="s">
        <v>235</v>
      </c>
      <c r="D392" s="48" t="s">
        <v>39</v>
      </c>
      <c r="E392" s="70" t="s">
        <v>438</v>
      </c>
      <c r="F392" s="70" t="s">
        <v>440</v>
      </c>
      <c r="G392" s="49" t="s">
        <v>251</v>
      </c>
      <c r="H392" s="71"/>
      <c r="I392" s="51">
        <v>400000</v>
      </c>
      <c r="J392" s="51">
        <v>16681.63</v>
      </c>
      <c r="K392" s="52">
        <f t="shared" si="14"/>
        <v>383318.37</v>
      </c>
      <c r="L392" s="72"/>
      <c r="M392" s="54" t="str">
        <f t="shared" si="15"/>
        <v>00008040360001440244</v>
      </c>
      <c r="N392" s="54"/>
      <c r="O392" s="54"/>
      <c r="P392" s="54"/>
      <c r="Q392" s="54"/>
      <c r="R392" s="54"/>
      <c r="S392" s="54"/>
      <c r="T392" s="54"/>
      <c r="U392" s="54"/>
    </row>
    <row r="393" spans="2:21" ht="21.4" customHeight="1" x14ac:dyDescent="0.2">
      <c r="B393" s="46" t="s">
        <v>236</v>
      </c>
      <c r="C393" s="47" t="s">
        <v>235</v>
      </c>
      <c r="D393" s="48" t="s">
        <v>39</v>
      </c>
      <c r="E393" s="70" t="s">
        <v>438</v>
      </c>
      <c r="F393" s="70" t="s">
        <v>253</v>
      </c>
      <c r="G393" s="49" t="s">
        <v>239</v>
      </c>
      <c r="H393" s="71"/>
      <c r="I393" s="51">
        <v>2656300</v>
      </c>
      <c r="J393" s="51">
        <v>532693.66</v>
      </c>
      <c r="K393" s="52">
        <f t="shared" si="14"/>
        <v>2123606.34</v>
      </c>
      <c r="L393" s="72"/>
      <c r="M393" s="54" t="str">
        <f t="shared" si="15"/>
        <v>00008049530001000121</v>
      </c>
      <c r="N393" s="54"/>
      <c r="O393" s="54"/>
      <c r="P393" s="54"/>
      <c r="Q393" s="54"/>
      <c r="R393" s="54"/>
      <c r="S393" s="54"/>
      <c r="T393" s="54"/>
      <c r="U393" s="54"/>
    </row>
    <row r="394" spans="2:21" ht="31.7" customHeight="1" x14ac:dyDescent="0.2">
      <c r="B394" s="46" t="s">
        <v>240</v>
      </c>
      <c r="C394" s="47" t="s">
        <v>235</v>
      </c>
      <c r="D394" s="48" t="s">
        <v>39</v>
      </c>
      <c r="E394" s="70" t="s">
        <v>438</v>
      </c>
      <c r="F394" s="70" t="s">
        <v>253</v>
      </c>
      <c r="G394" s="49" t="s">
        <v>241</v>
      </c>
      <c r="H394" s="71"/>
      <c r="I394" s="51">
        <v>100000</v>
      </c>
      <c r="J394" s="51">
        <v>1600</v>
      </c>
      <c r="K394" s="52">
        <f t="shared" si="14"/>
        <v>98400</v>
      </c>
      <c r="L394" s="72"/>
      <c r="M394" s="54" t="str">
        <f t="shared" si="15"/>
        <v>00008049530001000122</v>
      </c>
      <c r="N394" s="54"/>
      <c r="O394" s="54"/>
      <c r="P394" s="54"/>
      <c r="Q394" s="54"/>
      <c r="R394" s="54"/>
      <c r="S394" s="54"/>
      <c r="T394" s="54"/>
      <c r="U394" s="54"/>
    </row>
    <row r="395" spans="2:21" ht="31.7" customHeight="1" x14ac:dyDescent="0.2">
      <c r="B395" s="46" t="s">
        <v>242</v>
      </c>
      <c r="C395" s="47" t="s">
        <v>235</v>
      </c>
      <c r="D395" s="48" t="s">
        <v>39</v>
      </c>
      <c r="E395" s="70" t="s">
        <v>438</v>
      </c>
      <c r="F395" s="70" t="s">
        <v>253</v>
      </c>
      <c r="G395" s="49" t="s">
        <v>243</v>
      </c>
      <c r="H395" s="71"/>
      <c r="I395" s="51">
        <v>802200</v>
      </c>
      <c r="J395" s="51">
        <v>99835.81</v>
      </c>
      <c r="K395" s="52">
        <f t="shared" si="14"/>
        <v>702364.19</v>
      </c>
      <c r="L395" s="72"/>
      <c r="M395" s="54" t="str">
        <f t="shared" si="15"/>
        <v>00008049530001000129</v>
      </c>
      <c r="N395" s="54"/>
      <c r="O395" s="54"/>
      <c r="P395" s="54"/>
      <c r="Q395" s="54"/>
      <c r="R395" s="54"/>
      <c r="S395" s="54"/>
      <c r="T395" s="54"/>
      <c r="U395" s="54"/>
    </row>
    <row r="396" spans="2:21" ht="15" customHeight="1" x14ac:dyDescent="0.2">
      <c r="B396" s="46" t="s">
        <v>250</v>
      </c>
      <c r="C396" s="47" t="s">
        <v>235</v>
      </c>
      <c r="D396" s="48" t="s">
        <v>39</v>
      </c>
      <c r="E396" s="70" t="s">
        <v>438</v>
      </c>
      <c r="F396" s="70" t="s">
        <v>253</v>
      </c>
      <c r="G396" s="49" t="s">
        <v>251</v>
      </c>
      <c r="H396" s="71"/>
      <c r="I396" s="51">
        <v>135000</v>
      </c>
      <c r="J396" s="51">
        <v>10955.16</v>
      </c>
      <c r="K396" s="52">
        <f t="shared" si="14"/>
        <v>124044.84</v>
      </c>
      <c r="L396" s="72"/>
      <c r="M396" s="54" t="str">
        <f t="shared" si="15"/>
        <v>00008049530001000244</v>
      </c>
      <c r="N396" s="54"/>
      <c r="O396" s="54"/>
      <c r="P396" s="54"/>
      <c r="Q396" s="54"/>
      <c r="R396" s="54"/>
      <c r="S396" s="54"/>
      <c r="T396" s="54"/>
      <c r="U396" s="54"/>
    </row>
    <row r="397" spans="2:21" ht="15" customHeight="1" x14ac:dyDescent="0.2">
      <c r="B397" s="46" t="s">
        <v>441</v>
      </c>
      <c r="C397" s="47" t="s">
        <v>235</v>
      </c>
      <c r="D397" s="48" t="s">
        <v>39</v>
      </c>
      <c r="E397" s="70" t="s">
        <v>442</v>
      </c>
      <c r="F397" s="70" t="s">
        <v>350</v>
      </c>
      <c r="G397" s="49" t="s">
        <v>443</v>
      </c>
      <c r="H397" s="71"/>
      <c r="I397" s="51">
        <v>8846268</v>
      </c>
      <c r="J397" s="51">
        <v>1457977.18</v>
      </c>
      <c r="K397" s="52">
        <f t="shared" si="14"/>
        <v>7388290.8200000003</v>
      </c>
      <c r="L397" s="72"/>
      <c r="M397" s="54" t="str">
        <f t="shared" si="15"/>
        <v>00010019300029990312</v>
      </c>
      <c r="N397" s="54"/>
      <c r="O397" s="54"/>
      <c r="P397" s="54"/>
      <c r="Q397" s="54"/>
      <c r="R397" s="54"/>
      <c r="S397" s="54"/>
      <c r="T397" s="54"/>
      <c r="U397" s="54"/>
    </row>
    <row r="398" spans="2:21" ht="21.4" customHeight="1" x14ac:dyDescent="0.2">
      <c r="B398" s="46" t="s">
        <v>444</v>
      </c>
      <c r="C398" s="47" t="s">
        <v>235</v>
      </c>
      <c r="D398" s="48" t="s">
        <v>39</v>
      </c>
      <c r="E398" s="70" t="s">
        <v>445</v>
      </c>
      <c r="F398" s="70" t="s">
        <v>446</v>
      </c>
      <c r="G398" s="49" t="s">
        <v>447</v>
      </c>
      <c r="H398" s="71"/>
      <c r="I398" s="51">
        <v>3787000</v>
      </c>
      <c r="J398" s="51">
        <v>260000</v>
      </c>
      <c r="K398" s="52">
        <f t="shared" si="14"/>
        <v>3527000</v>
      </c>
      <c r="L398" s="72"/>
      <c r="M398" s="54" t="str">
        <f t="shared" si="15"/>
        <v>00010030210072650313</v>
      </c>
      <c r="N398" s="54"/>
      <c r="O398" s="54"/>
      <c r="P398" s="54"/>
      <c r="Q398" s="54"/>
      <c r="R398" s="54"/>
      <c r="S398" s="54"/>
      <c r="T398" s="54"/>
      <c r="U398" s="54"/>
    </row>
    <row r="399" spans="2:21" ht="41.65" customHeight="1" x14ac:dyDescent="0.2">
      <c r="B399" s="46" t="s">
        <v>357</v>
      </c>
      <c r="C399" s="47" t="s">
        <v>235</v>
      </c>
      <c r="D399" s="48" t="s">
        <v>39</v>
      </c>
      <c r="E399" s="70" t="s">
        <v>445</v>
      </c>
      <c r="F399" s="70" t="s">
        <v>448</v>
      </c>
      <c r="G399" s="49" t="s">
        <v>360</v>
      </c>
      <c r="H399" s="71"/>
      <c r="I399" s="51">
        <v>35400</v>
      </c>
      <c r="J399" s="51">
        <v>3000</v>
      </c>
      <c r="K399" s="52">
        <f t="shared" si="14"/>
        <v>32400</v>
      </c>
      <c r="L399" s="72"/>
      <c r="M399" s="54" t="str">
        <f t="shared" si="15"/>
        <v>00010030240071640611</v>
      </c>
      <c r="N399" s="54"/>
      <c r="O399" s="54"/>
      <c r="P399" s="54"/>
      <c r="Q399" s="54"/>
      <c r="R399" s="54"/>
      <c r="S399" s="54"/>
      <c r="T399" s="54"/>
      <c r="U399" s="54"/>
    </row>
    <row r="400" spans="2:21" ht="41.65" customHeight="1" x14ac:dyDescent="0.2">
      <c r="B400" s="46" t="s">
        <v>361</v>
      </c>
      <c r="C400" s="47" t="s">
        <v>235</v>
      </c>
      <c r="D400" s="48" t="s">
        <v>39</v>
      </c>
      <c r="E400" s="70" t="s">
        <v>445</v>
      </c>
      <c r="F400" s="70" t="s">
        <v>448</v>
      </c>
      <c r="G400" s="49" t="s">
        <v>362</v>
      </c>
      <c r="H400" s="71"/>
      <c r="I400" s="51">
        <v>1427600</v>
      </c>
      <c r="J400" s="51">
        <v>191000</v>
      </c>
      <c r="K400" s="52">
        <f t="shared" si="14"/>
        <v>1236600</v>
      </c>
      <c r="L400" s="72"/>
      <c r="M400" s="54" t="str">
        <f t="shared" si="15"/>
        <v>00010030240071640621</v>
      </c>
      <c r="N400" s="54"/>
      <c r="O400" s="54"/>
      <c r="P400" s="54"/>
      <c r="Q400" s="54"/>
      <c r="R400" s="54"/>
      <c r="S400" s="54"/>
      <c r="T400" s="54"/>
      <c r="U400" s="54"/>
    </row>
    <row r="401" spans="2:21" ht="41.65" customHeight="1" x14ac:dyDescent="0.2">
      <c r="B401" s="46" t="s">
        <v>357</v>
      </c>
      <c r="C401" s="47" t="s">
        <v>235</v>
      </c>
      <c r="D401" s="48" t="s">
        <v>39</v>
      </c>
      <c r="E401" s="70" t="s">
        <v>445</v>
      </c>
      <c r="F401" s="70" t="s">
        <v>449</v>
      </c>
      <c r="G401" s="49" t="s">
        <v>360</v>
      </c>
      <c r="H401" s="71"/>
      <c r="I401" s="51">
        <v>47000</v>
      </c>
      <c r="J401" s="51">
        <v>4875</v>
      </c>
      <c r="K401" s="52">
        <f t="shared" si="14"/>
        <v>42125</v>
      </c>
      <c r="L401" s="72"/>
      <c r="M401" s="54" t="str">
        <f t="shared" si="15"/>
        <v>00010030240072670611</v>
      </c>
      <c r="N401" s="54"/>
      <c r="O401" s="54"/>
      <c r="P401" s="54"/>
      <c r="Q401" s="54"/>
      <c r="R401" s="54"/>
      <c r="S401" s="54"/>
      <c r="T401" s="54"/>
      <c r="U401" s="54"/>
    </row>
    <row r="402" spans="2:21" ht="41.65" customHeight="1" x14ac:dyDescent="0.2">
      <c r="B402" s="46" t="s">
        <v>361</v>
      </c>
      <c r="C402" s="47" t="s">
        <v>235</v>
      </c>
      <c r="D402" s="48" t="s">
        <v>39</v>
      </c>
      <c r="E402" s="70" t="s">
        <v>445</v>
      </c>
      <c r="F402" s="70" t="s">
        <v>449</v>
      </c>
      <c r="G402" s="49" t="s">
        <v>362</v>
      </c>
      <c r="H402" s="71"/>
      <c r="I402" s="51">
        <v>2326300</v>
      </c>
      <c r="J402" s="51">
        <v>96177.99</v>
      </c>
      <c r="K402" s="52">
        <f t="shared" si="14"/>
        <v>2230122.0099999998</v>
      </c>
      <c r="L402" s="72"/>
      <c r="M402" s="54" t="str">
        <f t="shared" si="15"/>
        <v>00010030240072670621</v>
      </c>
      <c r="N402" s="54"/>
      <c r="O402" s="54"/>
      <c r="P402" s="54"/>
      <c r="Q402" s="54"/>
      <c r="R402" s="54"/>
      <c r="S402" s="54"/>
      <c r="T402" s="54"/>
      <c r="U402" s="54"/>
    </row>
    <row r="403" spans="2:21" ht="21.4" customHeight="1" x14ac:dyDescent="0.2">
      <c r="B403" s="46" t="s">
        <v>444</v>
      </c>
      <c r="C403" s="47" t="s">
        <v>235</v>
      </c>
      <c r="D403" s="48" t="s">
        <v>39</v>
      </c>
      <c r="E403" s="70" t="s">
        <v>450</v>
      </c>
      <c r="F403" s="70" t="s">
        <v>451</v>
      </c>
      <c r="G403" s="49" t="s">
        <v>447</v>
      </c>
      <c r="H403" s="71"/>
      <c r="I403" s="51">
        <v>46000</v>
      </c>
      <c r="J403" s="51">
        <v>0</v>
      </c>
      <c r="K403" s="52">
        <f t="shared" si="14"/>
        <v>46000</v>
      </c>
      <c r="L403" s="72"/>
      <c r="M403" s="54" t="str">
        <f t="shared" si="15"/>
        <v>00010040230070600313</v>
      </c>
      <c r="N403" s="54"/>
      <c r="O403" s="54"/>
      <c r="P403" s="54"/>
      <c r="Q403" s="54"/>
      <c r="R403" s="54"/>
      <c r="S403" s="54"/>
      <c r="T403" s="54"/>
      <c r="U403" s="54"/>
    </row>
    <row r="404" spans="2:21" ht="21.4" customHeight="1" x14ac:dyDescent="0.2">
      <c r="B404" s="46" t="s">
        <v>444</v>
      </c>
      <c r="C404" s="47" t="s">
        <v>235</v>
      </c>
      <c r="D404" s="48" t="s">
        <v>39</v>
      </c>
      <c r="E404" s="70" t="s">
        <v>450</v>
      </c>
      <c r="F404" s="70" t="s">
        <v>452</v>
      </c>
      <c r="G404" s="49" t="s">
        <v>447</v>
      </c>
      <c r="H404" s="71"/>
      <c r="I404" s="51">
        <v>4490700</v>
      </c>
      <c r="J404" s="51">
        <v>209152.55</v>
      </c>
      <c r="K404" s="52">
        <f t="shared" si="14"/>
        <v>4281547.45</v>
      </c>
      <c r="L404" s="72"/>
      <c r="M404" s="54" t="str">
        <f t="shared" si="15"/>
        <v>00010040240070010313</v>
      </c>
      <c r="N404" s="54"/>
      <c r="O404" s="54"/>
      <c r="P404" s="54"/>
      <c r="Q404" s="54"/>
      <c r="R404" s="54"/>
      <c r="S404" s="54"/>
      <c r="T404" s="54"/>
      <c r="U404" s="54"/>
    </row>
    <row r="405" spans="2:21" ht="21.4" customHeight="1" x14ac:dyDescent="0.2">
      <c r="B405" s="46" t="s">
        <v>444</v>
      </c>
      <c r="C405" s="47" t="s">
        <v>235</v>
      </c>
      <c r="D405" s="48" t="s">
        <v>39</v>
      </c>
      <c r="E405" s="70" t="s">
        <v>450</v>
      </c>
      <c r="F405" s="70" t="s">
        <v>367</v>
      </c>
      <c r="G405" s="49" t="s">
        <v>447</v>
      </c>
      <c r="H405" s="71"/>
      <c r="I405" s="51">
        <v>76500</v>
      </c>
      <c r="J405" s="51">
        <v>0</v>
      </c>
      <c r="K405" s="52">
        <f t="shared" si="14"/>
        <v>76500</v>
      </c>
      <c r="L405" s="72"/>
      <c r="M405" s="54" t="str">
        <f t="shared" si="15"/>
        <v>00010040240070060313</v>
      </c>
      <c r="N405" s="54"/>
      <c r="O405" s="54"/>
      <c r="P405" s="54"/>
      <c r="Q405" s="54"/>
      <c r="R405" s="54"/>
      <c r="S405" s="54"/>
      <c r="T405" s="54"/>
      <c r="U405" s="54"/>
    </row>
    <row r="406" spans="2:21" ht="21.4" customHeight="1" x14ac:dyDescent="0.2">
      <c r="B406" s="46" t="s">
        <v>444</v>
      </c>
      <c r="C406" s="47" t="s">
        <v>235</v>
      </c>
      <c r="D406" s="48" t="s">
        <v>39</v>
      </c>
      <c r="E406" s="70" t="s">
        <v>450</v>
      </c>
      <c r="F406" s="70" t="s">
        <v>453</v>
      </c>
      <c r="G406" s="49" t="s">
        <v>447</v>
      </c>
      <c r="H406" s="71"/>
      <c r="I406" s="51">
        <v>16950000</v>
      </c>
      <c r="J406" s="51">
        <v>3016841.72</v>
      </c>
      <c r="K406" s="52">
        <f t="shared" si="14"/>
        <v>13933158.279999999</v>
      </c>
      <c r="L406" s="72"/>
      <c r="M406" s="54" t="str">
        <f t="shared" si="15"/>
        <v>00010040240070130313</v>
      </c>
      <c r="N406" s="54"/>
      <c r="O406" s="54"/>
      <c r="P406" s="54"/>
      <c r="Q406" s="54"/>
      <c r="R406" s="54"/>
      <c r="S406" s="54"/>
      <c r="T406" s="54"/>
      <c r="U406" s="54"/>
    </row>
    <row r="407" spans="2:21" ht="21.4" customHeight="1" x14ac:dyDescent="0.2">
      <c r="B407" s="46" t="s">
        <v>454</v>
      </c>
      <c r="C407" s="47" t="s">
        <v>235</v>
      </c>
      <c r="D407" s="48" t="s">
        <v>39</v>
      </c>
      <c r="E407" s="70" t="s">
        <v>450</v>
      </c>
      <c r="F407" s="70" t="s">
        <v>453</v>
      </c>
      <c r="G407" s="49" t="s">
        <v>455</v>
      </c>
      <c r="H407" s="71"/>
      <c r="I407" s="51">
        <v>12151300</v>
      </c>
      <c r="J407" s="51">
        <v>948688.92</v>
      </c>
      <c r="K407" s="52">
        <f t="shared" si="14"/>
        <v>11202611.08</v>
      </c>
      <c r="L407" s="72"/>
      <c r="M407" s="54" t="str">
        <f t="shared" si="15"/>
        <v>00010040240070130323</v>
      </c>
      <c r="N407" s="54"/>
      <c r="O407" s="54"/>
      <c r="P407" s="54"/>
      <c r="Q407" s="54"/>
      <c r="R407" s="54"/>
      <c r="S407" s="54"/>
      <c r="T407" s="54"/>
      <c r="U407" s="54"/>
    </row>
    <row r="408" spans="2:21" ht="15" customHeight="1" x14ac:dyDescent="0.2">
      <c r="B408" s="46" t="s">
        <v>456</v>
      </c>
      <c r="C408" s="47" t="s">
        <v>235</v>
      </c>
      <c r="D408" s="48" t="s">
        <v>39</v>
      </c>
      <c r="E408" s="70" t="s">
        <v>450</v>
      </c>
      <c r="F408" s="70" t="s">
        <v>457</v>
      </c>
      <c r="G408" s="49" t="s">
        <v>458</v>
      </c>
      <c r="H408" s="71"/>
      <c r="I408" s="51">
        <v>11848917.890000001</v>
      </c>
      <c r="J408" s="51">
        <v>0</v>
      </c>
      <c r="K408" s="52">
        <f t="shared" si="14"/>
        <v>11848917.890000001</v>
      </c>
      <c r="L408" s="72"/>
      <c r="M408" s="54" t="str">
        <f t="shared" si="15"/>
        <v>000100428000L4970322</v>
      </c>
      <c r="N408" s="54"/>
      <c r="O408" s="54"/>
      <c r="P408" s="54"/>
      <c r="Q408" s="54"/>
      <c r="R408" s="54"/>
      <c r="S408" s="54"/>
      <c r="T408" s="54"/>
      <c r="U408" s="54"/>
    </row>
    <row r="409" spans="2:21" ht="15" customHeight="1" x14ac:dyDescent="0.2">
      <c r="B409" s="46" t="s">
        <v>456</v>
      </c>
      <c r="C409" s="47" t="s">
        <v>235</v>
      </c>
      <c r="D409" s="48" t="s">
        <v>39</v>
      </c>
      <c r="E409" s="70" t="s">
        <v>450</v>
      </c>
      <c r="F409" s="70" t="s">
        <v>459</v>
      </c>
      <c r="G409" s="49" t="s">
        <v>458</v>
      </c>
      <c r="H409" s="71"/>
      <c r="I409" s="51">
        <v>22753231.199999999</v>
      </c>
      <c r="J409" s="51">
        <v>350000</v>
      </c>
      <c r="K409" s="52">
        <f t="shared" si="14"/>
        <v>22403231.199999999</v>
      </c>
      <c r="L409" s="72"/>
      <c r="M409" s="54" t="str">
        <f t="shared" si="15"/>
        <v>00010049300074830322</v>
      </c>
      <c r="N409" s="54"/>
      <c r="O409" s="54"/>
      <c r="P409" s="54"/>
      <c r="Q409" s="54"/>
      <c r="R409" s="54"/>
      <c r="S409" s="54"/>
      <c r="T409" s="54"/>
      <c r="U409" s="54"/>
    </row>
    <row r="410" spans="2:21" ht="31.7" customHeight="1" x14ac:dyDescent="0.2">
      <c r="B410" s="46" t="s">
        <v>460</v>
      </c>
      <c r="C410" s="47" t="s">
        <v>235</v>
      </c>
      <c r="D410" s="48" t="s">
        <v>39</v>
      </c>
      <c r="E410" s="70" t="s">
        <v>450</v>
      </c>
      <c r="F410" s="70" t="s">
        <v>461</v>
      </c>
      <c r="G410" s="49" t="s">
        <v>462</v>
      </c>
      <c r="H410" s="71"/>
      <c r="I410" s="51">
        <v>5626937.1299999999</v>
      </c>
      <c r="J410" s="51">
        <v>0</v>
      </c>
      <c r="K410" s="52">
        <f t="shared" si="14"/>
        <v>5626937.1299999999</v>
      </c>
      <c r="L410" s="72"/>
      <c r="M410" s="54" t="str">
        <f t="shared" si="15"/>
        <v>000100493000R0821412</v>
      </c>
      <c r="N410" s="54"/>
      <c r="O410" s="54"/>
      <c r="P410" s="54"/>
      <c r="Q410" s="54"/>
      <c r="R410" s="54"/>
      <c r="S410" s="54"/>
      <c r="T410" s="54"/>
      <c r="U410" s="54"/>
    </row>
    <row r="411" spans="2:21" ht="31.7" customHeight="1" x14ac:dyDescent="0.2">
      <c r="B411" s="46" t="s">
        <v>460</v>
      </c>
      <c r="C411" s="47" t="s">
        <v>235</v>
      </c>
      <c r="D411" s="48" t="s">
        <v>39</v>
      </c>
      <c r="E411" s="70" t="s">
        <v>450</v>
      </c>
      <c r="F411" s="70" t="s">
        <v>463</v>
      </c>
      <c r="G411" s="49" t="s">
        <v>462</v>
      </c>
      <c r="H411" s="71"/>
      <c r="I411" s="51">
        <v>41684762.869999997</v>
      </c>
      <c r="J411" s="51">
        <v>0</v>
      </c>
      <c r="K411" s="52">
        <f t="shared" si="14"/>
        <v>41684762.869999997</v>
      </c>
      <c r="L411" s="72"/>
      <c r="M411" s="54" t="str">
        <f t="shared" si="15"/>
        <v>000100493000А0821412</v>
      </c>
      <c r="N411" s="54"/>
      <c r="O411" s="54"/>
      <c r="P411" s="54"/>
      <c r="Q411" s="54"/>
      <c r="R411" s="54"/>
      <c r="S411" s="54"/>
      <c r="T411" s="54"/>
      <c r="U411" s="54"/>
    </row>
    <row r="412" spans="2:21" ht="15" customHeight="1" x14ac:dyDescent="0.2">
      <c r="B412" s="46" t="s">
        <v>364</v>
      </c>
      <c r="C412" s="47" t="s">
        <v>235</v>
      </c>
      <c r="D412" s="48" t="s">
        <v>39</v>
      </c>
      <c r="E412" s="70" t="s">
        <v>464</v>
      </c>
      <c r="F412" s="70" t="s">
        <v>405</v>
      </c>
      <c r="G412" s="49" t="s">
        <v>365</v>
      </c>
      <c r="H412" s="71"/>
      <c r="I412" s="51">
        <v>20000</v>
      </c>
      <c r="J412" s="51">
        <v>20000</v>
      </c>
      <c r="K412" s="52">
        <f t="shared" si="14"/>
        <v>0</v>
      </c>
      <c r="L412" s="72"/>
      <c r="M412" s="54" t="str">
        <f t="shared" si="15"/>
        <v>00011010220025080622</v>
      </c>
      <c r="N412" s="54"/>
      <c r="O412" s="54"/>
      <c r="P412" s="54"/>
      <c r="Q412" s="54"/>
      <c r="R412" s="54"/>
      <c r="S412" s="54"/>
      <c r="T412" s="54"/>
      <c r="U412" s="54"/>
    </row>
    <row r="413" spans="2:21" ht="41.65" customHeight="1" x14ac:dyDescent="0.2">
      <c r="B413" s="46" t="s">
        <v>361</v>
      </c>
      <c r="C413" s="47" t="s">
        <v>235</v>
      </c>
      <c r="D413" s="48" t="s">
        <v>39</v>
      </c>
      <c r="E413" s="70" t="s">
        <v>464</v>
      </c>
      <c r="F413" s="70" t="s">
        <v>410</v>
      </c>
      <c r="G413" s="49" t="s">
        <v>362</v>
      </c>
      <c r="H413" s="71"/>
      <c r="I413" s="51">
        <v>9945999</v>
      </c>
      <c r="J413" s="51">
        <v>1246000</v>
      </c>
      <c r="K413" s="52">
        <f t="shared" si="14"/>
        <v>8699999</v>
      </c>
      <c r="L413" s="72"/>
      <c r="M413" s="54" t="str">
        <f t="shared" si="15"/>
        <v>00011010240001220621</v>
      </c>
      <c r="N413" s="54"/>
      <c r="O413" s="54"/>
      <c r="P413" s="54"/>
      <c r="Q413" s="54"/>
      <c r="R413" s="54"/>
      <c r="S413" s="54"/>
      <c r="T413" s="54"/>
      <c r="U413" s="54"/>
    </row>
    <row r="414" spans="2:21" ht="15" customHeight="1" x14ac:dyDescent="0.2">
      <c r="B414" s="46" t="s">
        <v>364</v>
      </c>
      <c r="C414" s="47" t="s">
        <v>235</v>
      </c>
      <c r="D414" s="48" t="s">
        <v>39</v>
      </c>
      <c r="E414" s="70" t="s">
        <v>464</v>
      </c>
      <c r="F414" s="70" t="s">
        <v>394</v>
      </c>
      <c r="G414" s="49" t="s">
        <v>365</v>
      </c>
      <c r="H414" s="71"/>
      <c r="I414" s="51">
        <v>720000</v>
      </c>
      <c r="J414" s="51">
        <v>0</v>
      </c>
      <c r="K414" s="52">
        <f t="shared" si="14"/>
        <v>720000</v>
      </c>
      <c r="L414" s="72"/>
      <c r="M414" s="54" t="str">
        <f t="shared" si="15"/>
        <v>00011010240020240622</v>
      </c>
      <c r="N414" s="54"/>
      <c r="O414" s="54"/>
      <c r="P414" s="54"/>
      <c r="Q414" s="54"/>
      <c r="R414" s="54"/>
      <c r="S414" s="54"/>
      <c r="T414" s="54"/>
      <c r="U414" s="54"/>
    </row>
    <row r="415" spans="2:21" ht="15" customHeight="1" x14ac:dyDescent="0.2">
      <c r="B415" s="46" t="s">
        <v>465</v>
      </c>
      <c r="C415" s="47" t="s">
        <v>235</v>
      </c>
      <c r="D415" s="48" t="s">
        <v>39</v>
      </c>
      <c r="E415" s="70" t="s">
        <v>464</v>
      </c>
      <c r="F415" s="70" t="s">
        <v>466</v>
      </c>
      <c r="G415" s="49" t="s">
        <v>467</v>
      </c>
      <c r="H415" s="71"/>
      <c r="I415" s="51">
        <v>53000</v>
      </c>
      <c r="J415" s="51">
        <v>1200</v>
      </c>
      <c r="K415" s="52">
        <f t="shared" si="14"/>
        <v>51800</v>
      </c>
      <c r="L415" s="72"/>
      <c r="M415" s="54" t="str">
        <f t="shared" si="15"/>
        <v>00011010500024020113</v>
      </c>
      <c r="N415" s="54"/>
      <c r="O415" s="54"/>
      <c r="P415" s="54"/>
      <c r="Q415" s="54"/>
      <c r="R415" s="54"/>
      <c r="S415" s="54"/>
      <c r="T415" s="54"/>
      <c r="U415" s="54"/>
    </row>
    <row r="416" spans="2:21" ht="15" customHeight="1" x14ac:dyDescent="0.2">
      <c r="B416" s="46" t="s">
        <v>250</v>
      </c>
      <c r="C416" s="47" t="s">
        <v>235</v>
      </c>
      <c r="D416" s="48" t="s">
        <v>39</v>
      </c>
      <c r="E416" s="70" t="s">
        <v>464</v>
      </c>
      <c r="F416" s="70" t="s">
        <v>466</v>
      </c>
      <c r="G416" s="49" t="s">
        <v>251</v>
      </c>
      <c r="H416" s="71"/>
      <c r="I416" s="51">
        <v>100000</v>
      </c>
      <c r="J416" s="51">
        <v>0</v>
      </c>
      <c r="K416" s="52">
        <f t="shared" si="14"/>
        <v>100000</v>
      </c>
      <c r="L416" s="72"/>
      <c r="M416" s="54" t="str">
        <f t="shared" si="15"/>
        <v>00011010500024020244</v>
      </c>
      <c r="N416" s="54"/>
      <c r="O416" s="54"/>
      <c r="P416" s="54"/>
      <c r="Q416" s="54"/>
      <c r="R416" s="54"/>
      <c r="S416" s="54"/>
      <c r="T416" s="54"/>
      <c r="U416" s="54"/>
    </row>
    <row r="417" spans="2:21" ht="15" customHeight="1" x14ac:dyDescent="0.2">
      <c r="B417" s="46" t="s">
        <v>250</v>
      </c>
      <c r="C417" s="47" t="s">
        <v>235</v>
      </c>
      <c r="D417" s="48" t="s">
        <v>39</v>
      </c>
      <c r="E417" s="70" t="s">
        <v>464</v>
      </c>
      <c r="F417" s="70" t="s">
        <v>468</v>
      </c>
      <c r="G417" s="49" t="s">
        <v>251</v>
      </c>
      <c r="H417" s="71"/>
      <c r="I417" s="51">
        <v>10000</v>
      </c>
      <c r="J417" s="51">
        <v>0</v>
      </c>
      <c r="K417" s="52">
        <f t="shared" si="14"/>
        <v>10000</v>
      </c>
      <c r="L417" s="72"/>
      <c r="M417" s="54" t="str">
        <f t="shared" si="15"/>
        <v>00011010500024030244</v>
      </c>
      <c r="N417" s="54"/>
      <c r="O417" s="54"/>
      <c r="P417" s="54"/>
      <c r="Q417" s="54"/>
      <c r="R417" s="54"/>
      <c r="S417" s="54"/>
      <c r="T417" s="54"/>
      <c r="U417" s="54"/>
    </row>
    <row r="418" spans="2:21" ht="41.65" customHeight="1" x14ac:dyDescent="0.2">
      <c r="B418" s="46" t="s">
        <v>361</v>
      </c>
      <c r="C418" s="47" t="s">
        <v>235</v>
      </c>
      <c r="D418" s="48" t="s">
        <v>39</v>
      </c>
      <c r="E418" s="70" t="s">
        <v>464</v>
      </c>
      <c r="F418" s="70" t="s">
        <v>469</v>
      </c>
      <c r="G418" s="49" t="s">
        <v>362</v>
      </c>
      <c r="H418" s="71"/>
      <c r="I418" s="51">
        <v>8465962</v>
      </c>
      <c r="J418" s="51">
        <v>1480000</v>
      </c>
      <c r="K418" s="52">
        <f t="shared" si="14"/>
        <v>6985962</v>
      </c>
      <c r="L418" s="72"/>
      <c r="M418" s="54" t="str">
        <f t="shared" si="15"/>
        <v>00011010500024040621</v>
      </c>
      <c r="N418" s="54"/>
      <c r="O418" s="54"/>
      <c r="P418" s="54"/>
      <c r="Q418" s="54"/>
      <c r="R418" s="54"/>
      <c r="S418" s="54"/>
      <c r="T418" s="54"/>
      <c r="U418" s="54"/>
    </row>
    <row r="419" spans="2:21" ht="15" customHeight="1" x14ac:dyDescent="0.2">
      <c r="B419" s="46" t="s">
        <v>250</v>
      </c>
      <c r="C419" s="47" t="s">
        <v>235</v>
      </c>
      <c r="D419" s="48" t="s">
        <v>39</v>
      </c>
      <c r="E419" s="70" t="s">
        <v>464</v>
      </c>
      <c r="F419" s="70" t="s">
        <v>470</v>
      </c>
      <c r="G419" s="49" t="s">
        <v>251</v>
      </c>
      <c r="H419" s="71"/>
      <c r="I419" s="51">
        <v>270000</v>
      </c>
      <c r="J419" s="51">
        <v>0</v>
      </c>
      <c r="K419" s="52">
        <f t="shared" si="14"/>
        <v>270000</v>
      </c>
      <c r="L419" s="72"/>
      <c r="M419" s="54" t="str">
        <f t="shared" si="15"/>
        <v>00011010500024060244</v>
      </c>
      <c r="N419" s="54"/>
      <c r="O419" s="54"/>
      <c r="P419" s="54"/>
      <c r="Q419" s="54"/>
      <c r="R419" s="54"/>
      <c r="S419" s="54"/>
      <c r="T419" s="54"/>
      <c r="U419" s="54"/>
    </row>
    <row r="420" spans="2:21" ht="41.65" customHeight="1" x14ac:dyDescent="0.2">
      <c r="B420" s="46" t="s">
        <v>361</v>
      </c>
      <c r="C420" s="47" t="s">
        <v>235</v>
      </c>
      <c r="D420" s="48" t="s">
        <v>39</v>
      </c>
      <c r="E420" s="70" t="s">
        <v>464</v>
      </c>
      <c r="F420" s="70" t="s">
        <v>292</v>
      </c>
      <c r="G420" s="49" t="s">
        <v>362</v>
      </c>
      <c r="H420" s="71"/>
      <c r="I420" s="51">
        <v>5600</v>
      </c>
      <c r="J420" s="51">
        <v>532.85</v>
      </c>
      <c r="K420" s="52">
        <f t="shared" si="14"/>
        <v>5067.1499999999996</v>
      </c>
      <c r="L420" s="72"/>
      <c r="M420" s="54" t="str">
        <f t="shared" si="15"/>
        <v>00011019300022300621</v>
      </c>
      <c r="N420" s="54"/>
      <c r="O420" s="54"/>
      <c r="P420" s="54"/>
      <c r="Q420" s="54"/>
      <c r="R420" s="54"/>
      <c r="S420" s="54"/>
      <c r="T420" s="54"/>
      <c r="U420" s="54"/>
    </row>
    <row r="421" spans="2:21" ht="41.65" customHeight="1" x14ac:dyDescent="0.2">
      <c r="B421" s="46" t="s">
        <v>361</v>
      </c>
      <c r="C421" s="47" t="s">
        <v>235</v>
      </c>
      <c r="D421" s="48" t="s">
        <v>39</v>
      </c>
      <c r="E421" s="70" t="s">
        <v>464</v>
      </c>
      <c r="F421" s="70" t="s">
        <v>370</v>
      </c>
      <c r="G421" s="49" t="s">
        <v>362</v>
      </c>
      <c r="H421" s="71"/>
      <c r="I421" s="51">
        <v>1100</v>
      </c>
      <c r="J421" s="51">
        <v>0</v>
      </c>
      <c r="K421" s="52">
        <f t="shared" si="14"/>
        <v>1100</v>
      </c>
      <c r="L421" s="72"/>
      <c r="M421" s="54" t="str">
        <f t="shared" si="15"/>
        <v>00011019300022400621</v>
      </c>
      <c r="N421" s="54"/>
      <c r="O421" s="54"/>
      <c r="P421" s="54"/>
      <c r="Q421" s="54"/>
      <c r="R421" s="54"/>
      <c r="S421" s="54"/>
      <c r="T421" s="54"/>
      <c r="U421" s="54"/>
    </row>
    <row r="422" spans="2:21" ht="15" customHeight="1" x14ac:dyDescent="0.2">
      <c r="B422" s="46" t="s">
        <v>465</v>
      </c>
      <c r="C422" s="47" t="s">
        <v>235</v>
      </c>
      <c r="D422" s="48" t="s">
        <v>39</v>
      </c>
      <c r="E422" s="70" t="s">
        <v>464</v>
      </c>
      <c r="F422" s="70" t="s">
        <v>350</v>
      </c>
      <c r="G422" s="49" t="s">
        <v>467</v>
      </c>
      <c r="H422" s="71"/>
      <c r="I422" s="51">
        <v>260000</v>
      </c>
      <c r="J422" s="51">
        <v>12000</v>
      </c>
      <c r="K422" s="52">
        <f t="shared" si="14"/>
        <v>248000</v>
      </c>
      <c r="L422" s="72"/>
      <c r="M422" s="54" t="str">
        <f t="shared" si="15"/>
        <v>00011019300029990113</v>
      </c>
      <c r="N422" s="54"/>
      <c r="O422" s="54"/>
      <c r="P422" s="54"/>
      <c r="Q422" s="54"/>
      <c r="R422" s="54"/>
      <c r="S422" s="54"/>
      <c r="T422" s="54"/>
      <c r="U422" s="54"/>
    </row>
    <row r="423" spans="2:21" ht="15" customHeight="1" x14ac:dyDescent="0.2">
      <c r="B423" s="46" t="s">
        <v>250</v>
      </c>
      <c r="C423" s="47" t="s">
        <v>235</v>
      </c>
      <c r="D423" s="48" t="s">
        <v>39</v>
      </c>
      <c r="E423" s="70" t="s">
        <v>464</v>
      </c>
      <c r="F423" s="70" t="s">
        <v>350</v>
      </c>
      <c r="G423" s="49" t="s">
        <v>251</v>
      </c>
      <c r="H423" s="71"/>
      <c r="I423" s="51">
        <v>221000</v>
      </c>
      <c r="J423" s="51">
        <v>13150</v>
      </c>
      <c r="K423" s="52">
        <f t="shared" si="14"/>
        <v>207850</v>
      </c>
      <c r="L423" s="72"/>
      <c r="M423" s="54" t="str">
        <f t="shared" si="15"/>
        <v>00011019300029990244</v>
      </c>
      <c r="N423" s="54"/>
      <c r="O423" s="54"/>
      <c r="P423" s="54"/>
      <c r="Q423" s="54"/>
      <c r="R423" s="54"/>
      <c r="S423" s="54"/>
      <c r="T423" s="54"/>
      <c r="U423" s="54"/>
    </row>
    <row r="424" spans="2:21" ht="41.65" customHeight="1" x14ac:dyDescent="0.2">
      <c r="B424" s="46" t="s">
        <v>361</v>
      </c>
      <c r="C424" s="47" t="s">
        <v>235</v>
      </c>
      <c r="D424" s="48" t="s">
        <v>39</v>
      </c>
      <c r="E424" s="70" t="s">
        <v>464</v>
      </c>
      <c r="F424" s="70" t="s">
        <v>295</v>
      </c>
      <c r="G424" s="49" t="s">
        <v>362</v>
      </c>
      <c r="H424" s="71"/>
      <c r="I424" s="51">
        <v>3715200</v>
      </c>
      <c r="J424" s="51">
        <v>384101.36</v>
      </c>
      <c r="K424" s="52">
        <f t="shared" si="14"/>
        <v>3331098.64</v>
      </c>
      <c r="L424" s="72"/>
      <c r="M424" s="54" t="str">
        <f t="shared" si="15"/>
        <v>00011019300072300621</v>
      </c>
      <c r="N424" s="54"/>
      <c r="O424" s="54"/>
      <c r="P424" s="54"/>
      <c r="Q424" s="54"/>
      <c r="R424" s="54"/>
      <c r="S424" s="54"/>
      <c r="T424" s="54"/>
      <c r="U424" s="54"/>
    </row>
    <row r="425" spans="2:21" ht="41.65" customHeight="1" x14ac:dyDescent="0.2">
      <c r="B425" s="46" t="s">
        <v>361</v>
      </c>
      <c r="C425" s="47" t="s">
        <v>235</v>
      </c>
      <c r="D425" s="48" t="s">
        <v>39</v>
      </c>
      <c r="E425" s="70" t="s">
        <v>464</v>
      </c>
      <c r="F425" s="70" t="s">
        <v>296</v>
      </c>
      <c r="G425" s="49" t="s">
        <v>362</v>
      </c>
      <c r="H425" s="71"/>
      <c r="I425" s="51">
        <v>928800</v>
      </c>
      <c r="J425" s="51">
        <v>96025.34</v>
      </c>
      <c r="K425" s="52">
        <f t="shared" si="14"/>
        <v>832774.66</v>
      </c>
      <c r="L425" s="72"/>
      <c r="M425" s="54" t="str">
        <f t="shared" si="15"/>
        <v>000110193000S2300621</v>
      </c>
      <c r="N425" s="54"/>
      <c r="O425" s="54"/>
      <c r="P425" s="54"/>
      <c r="Q425" s="54"/>
      <c r="R425" s="54"/>
      <c r="S425" s="54"/>
      <c r="T425" s="54"/>
      <c r="U425" s="54"/>
    </row>
    <row r="426" spans="2:21" ht="15" customHeight="1" x14ac:dyDescent="0.2">
      <c r="B426" s="46" t="s">
        <v>364</v>
      </c>
      <c r="C426" s="47" t="s">
        <v>235</v>
      </c>
      <c r="D426" s="48" t="s">
        <v>39</v>
      </c>
      <c r="E426" s="70" t="s">
        <v>471</v>
      </c>
      <c r="F426" s="70" t="s">
        <v>472</v>
      </c>
      <c r="G426" s="49" t="s">
        <v>365</v>
      </c>
      <c r="H426" s="71"/>
      <c r="I426" s="51">
        <v>350000</v>
      </c>
      <c r="J426" s="51">
        <v>0</v>
      </c>
      <c r="K426" s="52">
        <f t="shared" si="14"/>
        <v>350000</v>
      </c>
      <c r="L426" s="72"/>
      <c r="M426" s="54" t="str">
        <f t="shared" si="15"/>
        <v>00011020500024070622</v>
      </c>
      <c r="N426" s="54"/>
      <c r="O426" s="54"/>
      <c r="P426" s="54"/>
      <c r="Q426" s="54"/>
      <c r="R426" s="54"/>
      <c r="S426" s="54"/>
      <c r="T426" s="54"/>
      <c r="U426" s="54"/>
    </row>
    <row r="427" spans="2:21" ht="15" customHeight="1" x14ac:dyDescent="0.2">
      <c r="B427" s="46" t="s">
        <v>364</v>
      </c>
      <c r="C427" s="47" t="s">
        <v>235</v>
      </c>
      <c r="D427" s="48" t="s">
        <v>39</v>
      </c>
      <c r="E427" s="70" t="s">
        <v>471</v>
      </c>
      <c r="F427" s="70" t="s">
        <v>473</v>
      </c>
      <c r="G427" s="49" t="s">
        <v>365</v>
      </c>
      <c r="H427" s="71"/>
      <c r="I427" s="51">
        <v>3181685</v>
      </c>
      <c r="J427" s="51">
        <v>0</v>
      </c>
      <c r="K427" s="52">
        <f t="shared" si="14"/>
        <v>3181685</v>
      </c>
      <c r="L427" s="72"/>
      <c r="M427" s="54" t="str">
        <f t="shared" si="15"/>
        <v>000110205000L2281622</v>
      </c>
      <c r="N427" s="54"/>
      <c r="O427" s="54"/>
      <c r="P427" s="54"/>
      <c r="Q427" s="54"/>
      <c r="R427" s="54"/>
      <c r="S427" s="54"/>
      <c r="T427" s="54"/>
      <c r="U427" s="54"/>
    </row>
    <row r="428" spans="2:21" ht="41.65" customHeight="1" x14ac:dyDescent="0.2">
      <c r="B428" s="46" t="s">
        <v>361</v>
      </c>
      <c r="C428" s="47" t="s">
        <v>235</v>
      </c>
      <c r="D428" s="48" t="s">
        <v>39</v>
      </c>
      <c r="E428" s="70" t="s">
        <v>474</v>
      </c>
      <c r="F428" s="70" t="s">
        <v>475</v>
      </c>
      <c r="G428" s="49" t="s">
        <v>362</v>
      </c>
      <c r="H428" s="71"/>
      <c r="I428" s="51">
        <v>459000</v>
      </c>
      <c r="J428" s="51">
        <v>114775</v>
      </c>
      <c r="K428" s="52">
        <f t="shared" si="14"/>
        <v>344225</v>
      </c>
      <c r="L428" s="72"/>
      <c r="M428" s="54" t="str">
        <f t="shared" si="15"/>
        <v>00012029200001430621</v>
      </c>
      <c r="N428" s="54"/>
      <c r="O428" s="54"/>
      <c r="P428" s="54"/>
      <c r="Q428" s="54"/>
      <c r="R428" s="54"/>
      <c r="S428" s="54"/>
      <c r="T428" s="54"/>
      <c r="U428" s="54"/>
    </row>
    <row r="429" spans="2:21" ht="41.65" customHeight="1" x14ac:dyDescent="0.2">
      <c r="B429" s="46" t="s">
        <v>361</v>
      </c>
      <c r="C429" s="47" t="s">
        <v>235</v>
      </c>
      <c r="D429" s="48" t="s">
        <v>39</v>
      </c>
      <c r="E429" s="70" t="s">
        <v>474</v>
      </c>
      <c r="F429" s="70" t="s">
        <v>295</v>
      </c>
      <c r="G429" s="49" t="s">
        <v>362</v>
      </c>
      <c r="H429" s="71"/>
      <c r="I429" s="51">
        <v>184000</v>
      </c>
      <c r="J429" s="51">
        <v>76000</v>
      </c>
      <c r="K429" s="52">
        <f t="shared" si="14"/>
        <v>108000</v>
      </c>
      <c r="L429" s="72"/>
      <c r="M429" s="54" t="str">
        <f t="shared" si="15"/>
        <v>00012029300072300621</v>
      </c>
      <c r="N429" s="54"/>
      <c r="O429" s="54"/>
      <c r="P429" s="54"/>
      <c r="Q429" s="54"/>
      <c r="R429" s="54"/>
      <c r="S429" s="54"/>
      <c r="T429" s="54"/>
      <c r="U429" s="54"/>
    </row>
    <row r="430" spans="2:21" ht="41.65" customHeight="1" x14ac:dyDescent="0.2">
      <c r="B430" s="46" t="s">
        <v>361</v>
      </c>
      <c r="C430" s="47" t="s">
        <v>235</v>
      </c>
      <c r="D430" s="48" t="s">
        <v>39</v>
      </c>
      <c r="E430" s="70" t="s">
        <v>474</v>
      </c>
      <c r="F430" s="70" t="s">
        <v>296</v>
      </c>
      <c r="G430" s="49" t="s">
        <v>362</v>
      </c>
      <c r="H430" s="71"/>
      <c r="I430" s="51">
        <v>46000</v>
      </c>
      <c r="J430" s="51">
        <v>19000</v>
      </c>
      <c r="K430" s="52">
        <f t="shared" si="14"/>
        <v>27000</v>
      </c>
      <c r="L430" s="72"/>
      <c r="M430" s="54" t="str">
        <f t="shared" si="15"/>
        <v>000120293000S2300621</v>
      </c>
      <c r="N430" s="54"/>
      <c r="O430" s="54"/>
      <c r="P430" s="54"/>
      <c r="Q430" s="54"/>
      <c r="R430" s="54"/>
      <c r="S430" s="54"/>
      <c r="T430" s="54"/>
      <c r="U430" s="54"/>
    </row>
    <row r="431" spans="2:21" ht="15" customHeight="1" x14ac:dyDescent="0.2">
      <c r="B431" s="46" t="s">
        <v>476</v>
      </c>
      <c r="C431" s="47" t="s">
        <v>235</v>
      </c>
      <c r="D431" s="48" t="s">
        <v>39</v>
      </c>
      <c r="E431" s="70" t="s">
        <v>477</v>
      </c>
      <c r="F431" s="70" t="s">
        <v>478</v>
      </c>
      <c r="G431" s="49" t="s">
        <v>479</v>
      </c>
      <c r="H431" s="71"/>
      <c r="I431" s="51">
        <v>243000</v>
      </c>
      <c r="J431" s="51">
        <v>0</v>
      </c>
      <c r="K431" s="52">
        <f t="shared" si="14"/>
        <v>243000</v>
      </c>
      <c r="L431" s="72"/>
      <c r="M431" s="54" t="str">
        <f t="shared" si="15"/>
        <v>00013011810000090730</v>
      </c>
      <c r="N431" s="54"/>
      <c r="O431" s="54"/>
      <c r="P431" s="54"/>
      <c r="Q431" s="54"/>
      <c r="R431" s="54"/>
      <c r="S431" s="54"/>
      <c r="T431" s="54"/>
      <c r="U431" s="54"/>
    </row>
    <row r="432" spans="2:21" ht="15" customHeight="1" x14ac:dyDescent="0.2">
      <c r="B432" s="46" t="s">
        <v>480</v>
      </c>
      <c r="C432" s="47" t="s">
        <v>235</v>
      </c>
      <c r="D432" s="48" t="s">
        <v>39</v>
      </c>
      <c r="E432" s="70" t="s">
        <v>481</v>
      </c>
      <c r="F432" s="70" t="s">
        <v>482</v>
      </c>
      <c r="G432" s="49" t="s">
        <v>483</v>
      </c>
      <c r="H432" s="71"/>
      <c r="I432" s="51">
        <v>55710000</v>
      </c>
      <c r="J432" s="51">
        <v>13927500</v>
      </c>
      <c r="K432" s="52">
        <f t="shared" si="14"/>
        <v>41782500</v>
      </c>
      <c r="L432" s="72"/>
      <c r="M432" s="54" t="str">
        <f t="shared" si="15"/>
        <v>00014011820070100511</v>
      </c>
      <c r="N432" s="54"/>
      <c r="O432" s="54"/>
      <c r="P432" s="54"/>
      <c r="Q432" s="54"/>
      <c r="R432" s="54"/>
      <c r="S432" s="54"/>
      <c r="T432" s="54"/>
      <c r="U432" s="54"/>
    </row>
    <row r="433" spans="2:21" ht="15" customHeight="1" x14ac:dyDescent="0.2">
      <c r="B433" s="46" t="s">
        <v>270</v>
      </c>
      <c r="C433" s="47" t="s">
        <v>235</v>
      </c>
      <c r="D433" s="48" t="s">
        <v>39</v>
      </c>
      <c r="E433" s="70" t="s">
        <v>484</v>
      </c>
      <c r="F433" s="70" t="s">
        <v>485</v>
      </c>
      <c r="G433" s="49" t="s">
        <v>272</v>
      </c>
      <c r="H433" s="71"/>
      <c r="I433" s="51">
        <v>1453700</v>
      </c>
      <c r="J433" s="51">
        <v>140875</v>
      </c>
      <c r="K433" s="52">
        <f t="shared" si="14"/>
        <v>1312825</v>
      </c>
      <c r="L433" s="72"/>
      <c r="M433" s="54" t="str">
        <f t="shared" si="15"/>
        <v>00014031820021700540</v>
      </c>
      <c r="N433" s="54"/>
      <c r="O433" s="54"/>
      <c r="P433" s="54"/>
      <c r="Q433" s="54"/>
      <c r="R433" s="54"/>
      <c r="S433" s="54"/>
      <c r="T433" s="54"/>
      <c r="U433" s="54"/>
    </row>
    <row r="434" spans="2:21" ht="0.75" customHeight="1" x14ac:dyDescent="0.2">
      <c r="B434" s="73"/>
      <c r="C434" s="74"/>
      <c r="D434" s="57"/>
      <c r="E434" s="59"/>
      <c r="F434" s="59"/>
      <c r="G434" s="59"/>
      <c r="H434" s="58"/>
      <c r="I434" s="60"/>
      <c r="J434" s="60"/>
      <c r="K434" s="61"/>
      <c r="L434" s="62"/>
    </row>
    <row r="435" spans="2:21" ht="13.5" customHeight="1" x14ac:dyDescent="0.2">
      <c r="B435" s="75"/>
      <c r="C435" s="76"/>
      <c r="D435" s="77"/>
      <c r="E435" s="77"/>
      <c r="F435" s="77"/>
      <c r="G435" s="77"/>
      <c r="H435" s="77"/>
      <c r="I435" s="78"/>
      <c r="J435" s="78"/>
      <c r="K435" s="78"/>
      <c r="L435" s="79"/>
    </row>
    <row r="436" spans="2:21" ht="28.5" customHeight="1" x14ac:dyDescent="0.2">
      <c r="B436" s="80" t="s">
        <v>486</v>
      </c>
      <c r="C436" s="81">
        <v>450</v>
      </c>
      <c r="D436" s="155" t="s">
        <v>36</v>
      </c>
      <c r="E436" s="156"/>
      <c r="F436" s="157"/>
      <c r="G436" s="158"/>
      <c r="H436" s="82"/>
      <c r="I436" s="83">
        <f>0-I444</f>
        <v>-112527975.76000001</v>
      </c>
      <c r="J436" s="83">
        <f>J16-J122</f>
        <v>22836619.350000024</v>
      </c>
      <c r="K436" s="84" t="s">
        <v>36</v>
      </c>
      <c r="L436" s="40"/>
    </row>
    <row r="437" spans="2:21" ht="15" customHeight="1" x14ac:dyDescent="0.2">
      <c r="B437" s="85"/>
      <c r="C437" s="86"/>
      <c r="D437" s="65"/>
      <c r="E437" s="65"/>
      <c r="F437" s="65"/>
      <c r="G437" s="65"/>
      <c r="H437" s="65"/>
      <c r="I437" s="65"/>
      <c r="J437" s="65"/>
      <c r="K437" s="65"/>
    </row>
    <row r="438" spans="2:21" ht="15" customHeight="1" x14ac:dyDescent="0.25">
      <c r="B438" s="129" t="s">
        <v>487</v>
      </c>
      <c r="C438" s="129"/>
      <c r="D438" s="129"/>
      <c r="E438" s="129"/>
      <c r="F438" s="129"/>
      <c r="G438" s="129"/>
      <c r="H438" s="129"/>
      <c r="I438" s="129"/>
      <c r="J438" s="129"/>
      <c r="K438" s="129"/>
      <c r="L438" s="67"/>
    </row>
    <row r="439" spans="2:21" ht="15" customHeight="1" x14ac:dyDescent="0.2">
      <c r="B439" s="26"/>
      <c r="C439" s="87"/>
      <c r="D439" s="1"/>
      <c r="E439" s="1"/>
      <c r="F439" s="1"/>
      <c r="G439" s="1"/>
      <c r="H439" s="1"/>
      <c r="I439" s="27"/>
      <c r="J439" s="27"/>
      <c r="K439" s="68" t="s">
        <v>488</v>
      </c>
      <c r="L439" s="69"/>
    </row>
    <row r="440" spans="2:21" ht="17.100000000000001" customHeight="1" x14ac:dyDescent="0.2">
      <c r="B440" s="131" t="s">
        <v>25</v>
      </c>
      <c r="C440" s="134" t="s">
        <v>26</v>
      </c>
      <c r="D440" s="134" t="s">
        <v>489</v>
      </c>
      <c r="E440" s="138"/>
      <c r="F440" s="139"/>
      <c r="G440" s="131"/>
      <c r="H440" s="134"/>
      <c r="I440" s="134" t="s">
        <v>28</v>
      </c>
      <c r="J440" s="134" t="s">
        <v>29</v>
      </c>
      <c r="K440" s="138" t="s">
        <v>30</v>
      </c>
      <c r="L440" s="28"/>
    </row>
    <row r="441" spans="2:21" ht="17.100000000000001" customHeight="1" x14ac:dyDescent="0.2">
      <c r="B441" s="131"/>
      <c r="C441" s="134"/>
      <c r="D441" s="140"/>
      <c r="E441" s="141"/>
      <c r="F441" s="141"/>
      <c r="G441" s="141"/>
      <c r="H441" s="140"/>
      <c r="I441" s="134"/>
      <c r="J441" s="134"/>
      <c r="K441" s="138"/>
      <c r="L441" s="28"/>
    </row>
    <row r="442" spans="2:21" ht="17.100000000000001" customHeight="1" x14ac:dyDescent="0.2">
      <c r="B442" s="131"/>
      <c r="C442" s="134"/>
      <c r="D442" s="142"/>
      <c r="E442" s="141"/>
      <c r="F442" s="141"/>
      <c r="G442" s="141"/>
      <c r="H442" s="142"/>
      <c r="I442" s="134"/>
      <c r="J442" s="134"/>
      <c r="K442" s="138"/>
      <c r="L442" s="28"/>
    </row>
    <row r="443" spans="2:21" ht="13.5" customHeight="1" x14ac:dyDescent="0.2">
      <c r="B443" s="29">
        <v>1</v>
      </c>
      <c r="C443" s="30">
        <v>2</v>
      </c>
      <c r="D443" s="143">
        <v>3</v>
      </c>
      <c r="E443" s="144"/>
      <c r="F443" s="145"/>
      <c r="G443" s="146"/>
      <c r="H443" s="31"/>
      <c r="I443" s="32" t="s">
        <v>31</v>
      </c>
      <c r="J443" s="32" t="s">
        <v>32</v>
      </c>
      <c r="K443" s="33" t="s">
        <v>33</v>
      </c>
      <c r="L443" s="34"/>
    </row>
    <row r="444" spans="2:21" ht="12.75" customHeight="1" x14ac:dyDescent="0.2">
      <c r="B444" s="35" t="s">
        <v>490</v>
      </c>
      <c r="C444" s="36" t="s">
        <v>8</v>
      </c>
      <c r="D444" s="147" t="s">
        <v>36</v>
      </c>
      <c r="E444" s="148"/>
      <c r="F444" s="149"/>
      <c r="G444" s="150"/>
      <c r="H444" s="37"/>
      <c r="I444" s="88">
        <f>I446+I452+I456</f>
        <v>112527975.76000001</v>
      </c>
      <c r="J444" s="88">
        <f>J446+J452+J456</f>
        <v>-22836619.350000001</v>
      </c>
      <c r="K444" s="89">
        <f>K446+K452+K456</f>
        <v>135364595.11000001</v>
      </c>
      <c r="L444" s="40"/>
    </row>
    <row r="445" spans="2:21" ht="12.75" customHeight="1" x14ac:dyDescent="0.2">
      <c r="B445" s="41" t="s">
        <v>491</v>
      </c>
      <c r="C445" s="90"/>
      <c r="D445" s="159"/>
      <c r="E445" s="160"/>
      <c r="F445" s="161"/>
      <c r="G445" s="162"/>
      <c r="H445" s="91"/>
      <c r="I445" s="92"/>
      <c r="J445" s="92"/>
      <c r="K445" s="93"/>
      <c r="L445" s="40"/>
    </row>
    <row r="446" spans="2:21" ht="12.75" customHeight="1" x14ac:dyDescent="0.2">
      <c r="B446" s="41" t="s">
        <v>492</v>
      </c>
      <c r="C446" s="94" t="s">
        <v>493</v>
      </c>
      <c r="D446" s="163" t="s">
        <v>36</v>
      </c>
      <c r="E446" s="164"/>
      <c r="F446" s="165"/>
      <c r="G446" s="166"/>
      <c r="H446" s="95"/>
      <c r="I446" s="96">
        <v>26323786</v>
      </c>
      <c r="J446" s="96">
        <v>0</v>
      </c>
      <c r="K446" s="97">
        <v>26323786</v>
      </c>
      <c r="L446" s="40"/>
    </row>
    <row r="447" spans="2:21" ht="12.75" customHeight="1" x14ac:dyDescent="0.2">
      <c r="B447" s="41" t="s">
        <v>494</v>
      </c>
      <c r="C447" s="42"/>
      <c r="D447" s="167"/>
      <c r="E447" s="168"/>
      <c r="F447" s="169"/>
      <c r="G447" s="170"/>
      <c r="H447" s="98"/>
      <c r="I447" s="99"/>
      <c r="J447" s="99"/>
      <c r="K447" s="100"/>
      <c r="L447" s="40"/>
    </row>
    <row r="448" spans="2:21" ht="21.4" customHeight="1" x14ac:dyDescent="0.2">
      <c r="B448" s="46" t="s">
        <v>495</v>
      </c>
      <c r="C448" s="47" t="s">
        <v>493</v>
      </c>
      <c r="D448" s="101" t="s">
        <v>39</v>
      </c>
      <c r="E448" s="185" t="s">
        <v>496</v>
      </c>
      <c r="F448" s="180"/>
      <c r="G448" s="181"/>
      <c r="H448" s="50"/>
      <c r="I448" s="51">
        <v>63000000</v>
      </c>
      <c r="J448" s="51">
        <v>0</v>
      </c>
      <c r="K448" s="52">
        <f>IF(IF(I448="",0,I448)=0,0,(IF(I448&gt;0,IF(J448&gt;I448,0,I448-J448),IF(J448&gt;I448,I448-J448,0))))</f>
        <v>63000000</v>
      </c>
      <c r="L448" s="102"/>
      <c r="M448" s="54" t="str">
        <f>IF(D448="","000",D448)&amp;IF(E448="","00000000000000000",E448)</f>
        <v>00001020000050000710</v>
      </c>
      <c r="N448" s="54"/>
      <c r="O448" s="54"/>
      <c r="P448" s="54"/>
      <c r="Q448" s="54"/>
      <c r="R448" s="54"/>
      <c r="S448" s="54"/>
      <c r="T448" s="54"/>
      <c r="U448" s="54"/>
    </row>
    <row r="449" spans="2:21" ht="31.7" customHeight="1" x14ac:dyDescent="0.2">
      <c r="B449" s="46" t="s">
        <v>497</v>
      </c>
      <c r="C449" s="47" t="s">
        <v>493</v>
      </c>
      <c r="D449" s="101" t="s">
        <v>39</v>
      </c>
      <c r="E449" s="185" t="s">
        <v>498</v>
      </c>
      <c r="F449" s="180"/>
      <c r="G449" s="181"/>
      <c r="H449" s="50"/>
      <c r="I449" s="51">
        <v>45000000</v>
      </c>
      <c r="J449" s="51">
        <v>0</v>
      </c>
      <c r="K449" s="52">
        <f>IF(IF(I449="",0,I449)=0,0,(IF(I449&gt;0,IF(J449&gt;I449,0,I449-J449),IF(J449&gt;I449,I449-J449,0))))</f>
        <v>45000000</v>
      </c>
      <c r="L449" s="102"/>
      <c r="M449" s="54" t="str">
        <f>IF(D449="","000",D449)&amp;IF(E449="","00000000000000000",E449)</f>
        <v>00001030100050000710</v>
      </c>
      <c r="N449" s="54"/>
      <c r="O449" s="54"/>
      <c r="P449" s="54"/>
      <c r="Q449" s="54"/>
      <c r="R449" s="54"/>
      <c r="S449" s="54"/>
      <c r="T449" s="54"/>
      <c r="U449" s="54"/>
    </row>
    <row r="450" spans="2:21" ht="31.7" customHeight="1" x14ac:dyDescent="0.2">
      <c r="B450" s="46" t="s">
        <v>499</v>
      </c>
      <c r="C450" s="47" t="s">
        <v>493</v>
      </c>
      <c r="D450" s="101" t="s">
        <v>39</v>
      </c>
      <c r="E450" s="185" t="s">
        <v>500</v>
      </c>
      <c r="F450" s="180"/>
      <c r="G450" s="181"/>
      <c r="H450" s="50"/>
      <c r="I450" s="51">
        <v>-81676214</v>
      </c>
      <c r="J450" s="51">
        <v>0</v>
      </c>
      <c r="K450" s="52">
        <f>IF(IF(I450="",0,I450)=0,0,(IF(I450&gt;0,IF(J450&gt;I450,0,I450-J450),IF(J450&gt;I450,I450-J450,0))))</f>
        <v>-81676214</v>
      </c>
      <c r="L450" s="102"/>
      <c r="M450" s="54" t="str">
        <f>IF(D450="","000",D450)&amp;IF(E450="","00000000000000000",E450)</f>
        <v>00001030100050000810</v>
      </c>
      <c r="N450" s="54"/>
      <c r="O450" s="54"/>
      <c r="P450" s="54"/>
      <c r="Q450" s="54"/>
      <c r="R450" s="54"/>
      <c r="S450" s="54"/>
      <c r="T450" s="54"/>
      <c r="U450" s="54"/>
    </row>
    <row r="451" spans="2:21" ht="6" hidden="1" customHeight="1" x14ac:dyDescent="0.2">
      <c r="B451" s="55"/>
      <c r="C451" s="103"/>
      <c r="D451" s="104"/>
      <c r="E451" s="186"/>
      <c r="F451" s="187"/>
      <c r="G451" s="188"/>
      <c r="H451" s="189"/>
      <c r="I451" s="105"/>
      <c r="J451" s="105"/>
      <c r="K451" s="106"/>
      <c r="L451" s="107"/>
    </row>
    <row r="452" spans="2:21" ht="12.75" customHeight="1" x14ac:dyDescent="0.2">
      <c r="B452" s="41" t="s">
        <v>501</v>
      </c>
      <c r="C452" s="42" t="s">
        <v>502</v>
      </c>
      <c r="D452" s="171" t="s">
        <v>36</v>
      </c>
      <c r="E452" s="172"/>
      <c r="F452" s="173"/>
      <c r="G452" s="174"/>
      <c r="H452" s="98"/>
      <c r="I452" s="108">
        <v>0</v>
      </c>
      <c r="J452" s="108">
        <v>0</v>
      </c>
      <c r="K452" s="109">
        <v>0</v>
      </c>
      <c r="L452" s="40"/>
    </row>
    <row r="453" spans="2:21" ht="12.75" customHeight="1" x14ac:dyDescent="0.2">
      <c r="B453" s="41" t="s">
        <v>494</v>
      </c>
      <c r="C453" s="42"/>
      <c r="D453" s="167"/>
      <c r="E453" s="168"/>
      <c r="F453" s="169"/>
      <c r="G453" s="170"/>
      <c r="H453" s="98"/>
      <c r="I453" s="99"/>
      <c r="J453" s="99"/>
      <c r="K453" s="100"/>
      <c r="L453" s="40"/>
    </row>
    <row r="454" spans="2:21" ht="15" customHeight="1" x14ac:dyDescent="0.2">
      <c r="B454" s="110"/>
      <c r="C454" s="111" t="s">
        <v>502</v>
      </c>
      <c r="D454" s="112"/>
      <c r="E454" s="190"/>
      <c r="F454" s="191"/>
      <c r="G454" s="192"/>
      <c r="H454" s="113"/>
      <c r="I454" s="114"/>
      <c r="J454" s="114"/>
      <c r="K454" s="115">
        <f>IF(IF(I454="",0,I454)=0,0,(IF(I454&gt;0,IF(J454&gt;I454,0,I454-J454),IF(J454&gt;I454,I454-J454,0))))</f>
        <v>0</v>
      </c>
      <c r="L454" s="116"/>
      <c r="M454" s="117" t="str">
        <f>IF(D454="","000",D454)&amp;IF(E454="","00000000000000000",E454)</f>
        <v>00000000000000000000</v>
      </c>
      <c r="N454" s="117"/>
      <c r="O454" s="117"/>
      <c r="P454" s="117"/>
      <c r="Q454" s="117"/>
      <c r="R454" s="117"/>
      <c r="S454" s="117"/>
      <c r="T454" s="117"/>
      <c r="U454" s="117"/>
    </row>
    <row r="455" spans="2:21" ht="6" hidden="1" customHeight="1" x14ac:dyDescent="0.2">
      <c r="B455" s="55"/>
      <c r="C455" s="47"/>
      <c r="D455" s="104"/>
      <c r="E455" s="186"/>
      <c r="F455" s="187"/>
      <c r="G455" s="188"/>
      <c r="H455" s="189"/>
      <c r="I455" s="105"/>
      <c r="J455" s="105"/>
      <c r="K455" s="106"/>
      <c r="L455" s="107"/>
    </row>
    <row r="456" spans="2:21" ht="12.75" customHeight="1" x14ac:dyDescent="0.2">
      <c r="B456" s="41" t="s">
        <v>503</v>
      </c>
      <c r="C456" s="42" t="s">
        <v>504</v>
      </c>
      <c r="D456" s="175" t="s">
        <v>505</v>
      </c>
      <c r="E456" s="176"/>
      <c r="F456" s="177"/>
      <c r="G456" s="178"/>
      <c r="H456" s="118"/>
      <c r="I456" s="108">
        <v>86204189.760000005</v>
      </c>
      <c r="J456" s="108">
        <v>-22836619.350000001</v>
      </c>
      <c r="K456" s="109">
        <f>IF(IF(I456="",0,I456)=0,0,(IF(I456&gt;0,IF(J456&gt;I456,0,I456-J456),IF(J456&gt;I456,I456-J456,0))))</f>
        <v>109040809.11000001</v>
      </c>
      <c r="L456" s="40"/>
    </row>
    <row r="457" spans="2:21" ht="22.5" customHeight="1" x14ac:dyDescent="0.2">
      <c r="B457" s="41" t="s">
        <v>506</v>
      </c>
      <c r="C457" s="42" t="s">
        <v>504</v>
      </c>
      <c r="D457" s="175" t="s">
        <v>507</v>
      </c>
      <c r="E457" s="176"/>
      <c r="F457" s="177"/>
      <c r="G457" s="178"/>
      <c r="H457" s="118"/>
      <c r="I457" s="108">
        <v>86204189.760000005</v>
      </c>
      <c r="J457" s="108">
        <v>-22836619.350000001</v>
      </c>
      <c r="K457" s="109">
        <f>IF(IF(I457="",0,I457)=0,0,(IF(I457&gt;0,IF(J457&gt;I457,0,I457-J457),IF(J457&gt;I457,I457-J457,0))))</f>
        <v>109040809.11000001</v>
      </c>
      <c r="L457" s="40"/>
    </row>
    <row r="458" spans="2:21" ht="35.25" customHeight="1" x14ac:dyDescent="0.2">
      <c r="B458" s="41" t="s">
        <v>508</v>
      </c>
      <c r="C458" s="42" t="s">
        <v>504</v>
      </c>
      <c r="D458" s="175" t="s">
        <v>509</v>
      </c>
      <c r="E458" s="176"/>
      <c r="F458" s="177"/>
      <c r="G458" s="178"/>
      <c r="H458" s="118"/>
      <c r="I458" s="108">
        <v>0</v>
      </c>
      <c r="J458" s="108">
        <v>0</v>
      </c>
      <c r="K458" s="109">
        <f>IF(IF(I458="",0,I458)=0,0,(IF(I458&gt;0,IF(J458&gt;I458,0,I458-J458),IF(J458&gt;I458,I458-J458,0))))</f>
        <v>0</v>
      </c>
      <c r="L458" s="40"/>
    </row>
    <row r="459" spans="2:21" ht="21.4" customHeight="1" x14ac:dyDescent="0.2">
      <c r="B459" s="46" t="s">
        <v>510</v>
      </c>
      <c r="C459" s="47" t="s">
        <v>511</v>
      </c>
      <c r="D459" s="119" t="s">
        <v>39</v>
      </c>
      <c r="E459" s="193" t="s">
        <v>512</v>
      </c>
      <c r="F459" s="194"/>
      <c r="G459" s="195"/>
      <c r="H459" s="120"/>
      <c r="I459" s="121">
        <v>-2173891477.02</v>
      </c>
      <c r="J459" s="121">
        <v>-380343419.88999999</v>
      </c>
      <c r="K459" s="122" t="s">
        <v>36</v>
      </c>
      <c r="L459" s="123"/>
      <c r="M459" s="20" t="str">
        <f>IF(D459="","000",D459)&amp;IF(E459="","00000000000000000",E459)</f>
        <v>00001050201050000510</v>
      </c>
    </row>
    <row r="460" spans="2:21" ht="21.4" customHeight="1" x14ac:dyDescent="0.2">
      <c r="B460" s="46" t="s">
        <v>513</v>
      </c>
      <c r="C460" s="47" t="s">
        <v>514</v>
      </c>
      <c r="D460" s="119" t="s">
        <v>39</v>
      </c>
      <c r="E460" s="193" t="s">
        <v>515</v>
      </c>
      <c r="F460" s="194"/>
      <c r="G460" s="195"/>
      <c r="H460" s="120"/>
      <c r="I460" s="121">
        <v>2260095666.7800002</v>
      </c>
      <c r="J460" s="121">
        <v>357506800.54000002</v>
      </c>
      <c r="K460" s="124" t="s">
        <v>36</v>
      </c>
      <c r="L460" s="125"/>
      <c r="M460" s="20" t="str">
        <f>IF(D460="","000",D460)&amp;IF(E460="","00000000000000000",E460)</f>
        <v>00001050201050000610</v>
      </c>
    </row>
    <row r="461" spans="2:21" ht="0.75" customHeight="1" x14ac:dyDescent="0.2">
      <c r="B461" s="73"/>
      <c r="C461" s="56"/>
      <c r="D461" s="57"/>
      <c r="E461" s="182"/>
      <c r="F461" s="183"/>
      <c r="G461" s="184"/>
      <c r="H461" s="182"/>
      <c r="I461" s="126"/>
      <c r="J461" s="126"/>
      <c r="K461" s="127"/>
      <c r="L461" s="11"/>
    </row>
    <row r="462" spans="2:21" ht="15" customHeight="1" x14ac:dyDescent="0.2">
      <c r="L462" s="128"/>
      <c r="M462" s="128"/>
    </row>
    <row r="463" spans="2:21" ht="15" customHeight="1" x14ac:dyDescent="0.2">
      <c r="L463" s="128"/>
      <c r="M463" s="128"/>
    </row>
    <row r="464" spans="2:21" ht="15" customHeight="1" x14ac:dyDescent="0.2">
      <c r="L464" s="128"/>
      <c r="M464" s="128"/>
    </row>
    <row r="465" spans="12:13" ht="15" customHeight="1" x14ac:dyDescent="0.2">
      <c r="L465" s="128"/>
      <c r="M465" s="128"/>
    </row>
    <row r="466" spans="12:13" ht="15" customHeight="1" x14ac:dyDescent="0.2">
      <c r="L466" s="128"/>
      <c r="M466" s="128"/>
    </row>
    <row r="467" spans="12:13" ht="12.75" x14ac:dyDescent="0.2"/>
    <row r="468" spans="12:13" ht="12.75" x14ac:dyDescent="0.2"/>
    <row r="469" spans="12:13" ht="12.75" x14ac:dyDescent="0.2"/>
    <row r="470" spans="12:13" ht="12.75" x14ac:dyDescent="0.2"/>
    <row r="471" spans="12:13" ht="12.75" x14ac:dyDescent="0.2"/>
    <row r="472" spans="12:13" ht="12.75" x14ac:dyDescent="0.2"/>
    <row r="473" spans="12:13" ht="12.75" x14ac:dyDescent="0.2"/>
    <row r="474" spans="12:13" ht="12.75" x14ac:dyDescent="0.2"/>
    <row r="475" spans="12:13" ht="12.75" x14ac:dyDescent="0.2"/>
  </sheetData>
  <mergeCells count="152">
    <mergeCell ref="K118:K120"/>
    <mergeCell ref="K12:K14"/>
    <mergeCell ref="K440:K442"/>
    <mergeCell ref="H12:H14"/>
    <mergeCell ref="H4:I4"/>
    <mergeCell ref="H440:H442"/>
    <mergeCell ref="I118:I120"/>
    <mergeCell ref="I12:I14"/>
    <mergeCell ref="I440:I442"/>
    <mergeCell ref="J118:J120"/>
    <mergeCell ref="J12:J14"/>
    <mergeCell ref="J440:J442"/>
    <mergeCell ref="E91:G91"/>
    <mergeCell ref="E92:G92"/>
    <mergeCell ref="E93:G93"/>
    <mergeCell ref="E94:G94"/>
    <mergeCell ref="E95:G95"/>
    <mergeCell ref="E96:G96"/>
    <mergeCell ref="E97:G97"/>
    <mergeCell ref="E98:G98"/>
    <mergeCell ref="E99:G99"/>
    <mergeCell ref="E82:G82"/>
    <mergeCell ref="E83:G83"/>
    <mergeCell ref="E84:G84"/>
    <mergeCell ref="E85:G85"/>
    <mergeCell ref="E86:G86"/>
    <mergeCell ref="E87:G87"/>
    <mergeCell ref="E88:G88"/>
    <mergeCell ref="E89:G89"/>
    <mergeCell ref="E90:G90"/>
    <mergeCell ref="E459:G459"/>
    <mergeCell ref="E46:G46"/>
    <mergeCell ref="E460:G460"/>
    <mergeCell ref="E461:H461"/>
    <mergeCell ref="E47:G47"/>
    <mergeCell ref="E48:G48"/>
    <mergeCell ref="E49:G49"/>
    <mergeCell ref="E50:G50"/>
    <mergeCell ref="E51:G51"/>
    <mergeCell ref="E52:G52"/>
    <mergeCell ref="E53:G53"/>
    <mergeCell ref="E54:G54"/>
    <mergeCell ref="E55:G55"/>
    <mergeCell ref="E56:G56"/>
    <mergeCell ref="E57:G57"/>
    <mergeCell ref="E58:G58"/>
    <mergeCell ref="E59:G59"/>
    <mergeCell ref="E60:G60"/>
    <mergeCell ref="E61:G61"/>
    <mergeCell ref="E62:G62"/>
    <mergeCell ref="E63:G63"/>
    <mergeCell ref="E64:G64"/>
    <mergeCell ref="E65:G65"/>
    <mergeCell ref="E66:G66"/>
    <mergeCell ref="E40:G40"/>
    <mergeCell ref="E41:G41"/>
    <mergeCell ref="E42:G42"/>
    <mergeCell ref="E43:G43"/>
    <mergeCell ref="E44:G44"/>
    <mergeCell ref="E448:G448"/>
    <mergeCell ref="E449:G449"/>
    <mergeCell ref="E45:G45"/>
    <mergeCell ref="E450:G450"/>
    <mergeCell ref="E67:G67"/>
    <mergeCell ref="E68:G68"/>
    <mergeCell ref="E69:G69"/>
    <mergeCell ref="E70:G70"/>
    <mergeCell ref="E71:G71"/>
    <mergeCell ref="E72:G72"/>
    <mergeCell ref="E73:G73"/>
    <mergeCell ref="E74:G74"/>
    <mergeCell ref="E75:G75"/>
    <mergeCell ref="E76:G76"/>
    <mergeCell ref="E77:G77"/>
    <mergeCell ref="E78:G78"/>
    <mergeCell ref="E79:G79"/>
    <mergeCell ref="E80:G80"/>
    <mergeCell ref="E81:G81"/>
    <mergeCell ref="E31:G31"/>
    <mergeCell ref="E32:G32"/>
    <mergeCell ref="E33:G33"/>
    <mergeCell ref="E34:G34"/>
    <mergeCell ref="E35:G35"/>
    <mergeCell ref="E36:G36"/>
    <mergeCell ref="E37:G37"/>
    <mergeCell ref="E38:G38"/>
    <mergeCell ref="E39:G39"/>
    <mergeCell ref="D457:G457"/>
    <mergeCell ref="D458:G458"/>
    <mergeCell ref="E100:G100"/>
    <mergeCell ref="E101:G101"/>
    <mergeCell ref="E102:G102"/>
    <mergeCell ref="E103:G103"/>
    <mergeCell ref="E104:G104"/>
    <mergeCell ref="E105:G105"/>
    <mergeCell ref="E106:G106"/>
    <mergeCell ref="E107:G107"/>
    <mergeCell ref="E108:G108"/>
    <mergeCell ref="E109:G109"/>
    <mergeCell ref="E110:G110"/>
    <mergeCell ref="E111:G111"/>
    <mergeCell ref="E112:G112"/>
    <mergeCell ref="E113:G113"/>
    <mergeCell ref="E114:H114"/>
    <mergeCell ref="E451:H451"/>
    <mergeCell ref="E454:G454"/>
    <mergeCell ref="E455:H455"/>
    <mergeCell ref="H118:H120"/>
    <mergeCell ref="C6:I6"/>
    <mergeCell ref="C7:I7"/>
    <mergeCell ref="D118:G120"/>
    <mergeCell ref="D12:G14"/>
    <mergeCell ref="D121:G121"/>
    <mergeCell ref="D122:G122"/>
    <mergeCell ref="D123:G123"/>
    <mergeCell ref="D15:G15"/>
    <mergeCell ref="D16:G16"/>
    <mergeCell ref="D17:G17"/>
    <mergeCell ref="D436:G436"/>
    <mergeCell ref="D440:G442"/>
    <mergeCell ref="D443:G443"/>
    <mergeCell ref="D444:G444"/>
    <mergeCell ref="D445:G445"/>
    <mergeCell ref="D446:G446"/>
    <mergeCell ref="D447:G447"/>
    <mergeCell ref="D452:G452"/>
    <mergeCell ref="D453:G453"/>
    <mergeCell ref="D456:G456"/>
    <mergeCell ref="B10:K10"/>
    <mergeCell ref="B116:K116"/>
    <mergeCell ref="B118:B120"/>
    <mergeCell ref="B12:B14"/>
    <mergeCell ref="B2:J2"/>
    <mergeCell ref="B438:K438"/>
    <mergeCell ref="B440:B442"/>
    <mergeCell ref="C118:C120"/>
    <mergeCell ref="C12:C14"/>
    <mergeCell ref="C4:E4"/>
    <mergeCell ref="C440:C442"/>
    <mergeCell ref="E18:G18"/>
    <mergeCell ref="E19:G19"/>
    <mergeCell ref="E20:G20"/>
    <mergeCell ref="E21:G21"/>
    <mergeCell ref="E22:G22"/>
    <mergeCell ref="E23:G23"/>
    <mergeCell ref="E24:G24"/>
    <mergeCell ref="E25:G25"/>
    <mergeCell ref="E26:G26"/>
    <mergeCell ref="E27:G27"/>
    <mergeCell ref="E28:G28"/>
    <mergeCell ref="E29:G29"/>
    <mergeCell ref="E30:G30"/>
  </mergeCells>
  <pageMargins left="0.39370077999999997" right="0.39370077999999997" top="0.98425196000000004" bottom="0.39370077999999997" header="0" footer="0"/>
  <pageSetup paperSize="9" orientation="landscape"/>
  <headerFooter alignWithMargins="0"/>
  <rowBreaks count="2" manualBreakCount="2">
    <brk id="114" max="16383" man="1"/>
    <brk id="4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Екатерина Владимировна Крючкова</cp:lastModifiedBy>
  <dcterms:created xsi:type="dcterms:W3CDTF">2025-03-07T07:22:21Z</dcterms:created>
  <dcterms:modified xsi:type="dcterms:W3CDTF">2025-03-07T07:27:07Z</dcterms:modified>
</cp:coreProperties>
</file>