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МЕСЯЧНЫЕ ОТЧЁТЫ\2026\на 01 февраля\"/>
    </mc:Choice>
  </mc:AlternateContent>
  <xr:revisionPtr revIDLastSave="0" documentId="13_ncr:1_{BAFE08B4-CC0C-4759-B382-6E0F710B7103}" xr6:coauthVersionLast="47" xr6:coauthVersionMax="47" xr10:uidLastSave="{00000000-0000-0000-0000-000000000000}"/>
  <bookViews>
    <workbookView xWindow="-120" yWindow="-120" windowWidth="19440" windowHeight="15000" xr2:uid="{7D20819B-16C3-4C35-A73D-A9873C5983F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1" l="1"/>
  <c r="R39" i="1"/>
  <c r="S39" i="1"/>
  <c r="L35" i="1"/>
  <c r="L34" i="1"/>
  <c r="L30" i="1"/>
  <c r="L29" i="1"/>
  <c r="L28" i="1"/>
  <c r="L27" i="1"/>
  <c r="L26" i="1"/>
  <c r="L25" i="1"/>
  <c r="L24" i="1"/>
  <c r="L23" i="1"/>
  <c r="L39" i="1" s="1"/>
  <c r="M39" i="1"/>
  <c r="Q39" i="1"/>
  <c r="I39" i="1"/>
  <c r="I66" i="1"/>
  <c r="G66" i="1"/>
  <c r="I64" i="1"/>
  <c r="G64" i="1"/>
  <c r="I67" i="1"/>
  <c r="I68" i="1" s="1"/>
  <c r="G67" i="1"/>
  <c r="G68" i="1" s="1"/>
</calcChain>
</file>

<file path=xl/sharedStrings.xml><?xml version="1.0" encoding="utf-8"?>
<sst xmlns="http://schemas.openxmlformats.org/spreadsheetml/2006/main" count="260" uniqueCount="131">
  <si>
    <t>Дата регистрации</t>
  </si>
  <si>
    <t>Регистрационный номер обязательства</t>
  </si>
  <si>
    <t>Сумма займа, зарегистрированная в Министерстве финансов РФ</t>
  </si>
  <si>
    <t>Регистрационный номер обязательства, займ,выпуск, транш</t>
  </si>
  <si>
    <t>Дата размещения обязательства</t>
  </si>
  <si>
    <t>Форма обеспечения долгового обязательства</t>
  </si>
  <si>
    <t>Объем долга на отчетную дату (руб.)</t>
  </si>
  <si>
    <t xml:space="preserve">                 Обязательства по ценным бумагам</t>
  </si>
  <si>
    <t>Купонный</t>
  </si>
  <si>
    <t>доход (руб.)</t>
  </si>
  <si>
    <t>Штрафные</t>
  </si>
  <si>
    <t>санкции (руб.)</t>
  </si>
  <si>
    <t>Остаток в обращении (общий размер долга) (руб.)</t>
  </si>
  <si>
    <t>Остаток просроченной задолженности (руб.)</t>
  </si>
  <si>
    <t>Размещено (руб.)</t>
  </si>
  <si>
    <t>Дата погашения обязательств</t>
  </si>
  <si>
    <t>Погашено по номинальной стоимости (руб.)</t>
  </si>
  <si>
    <t>начислено</t>
  </si>
  <si>
    <t>фактически уплачено</t>
  </si>
  <si>
    <t>предъявлено</t>
  </si>
  <si>
    <t>всего</t>
  </si>
  <si>
    <t xml:space="preserve"> в том числе купонный доход</t>
  </si>
  <si>
    <t>по номинальной стоимости</t>
  </si>
  <si>
    <t>по цене размещения</t>
  </si>
  <si>
    <t>Всего</t>
  </si>
  <si>
    <t>в том числе</t>
  </si>
  <si>
    <t>денежными средствами</t>
  </si>
  <si>
    <t>реструктурировано</t>
  </si>
  <si>
    <t>Итого по разделу 1</t>
  </si>
  <si>
    <t>х</t>
  </si>
  <si>
    <t>1.  Муниципальные ценные бумаги</t>
  </si>
  <si>
    <t>Вид долгового обязательства,  дата и номер договора заимствования</t>
  </si>
  <si>
    <t>Наименование заемщика</t>
  </si>
  <si>
    <t>Наименование кредитора</t>
  </si>
  <si>
    <t>Дата  возникновения долгового обязательства</t>
  </si>
  <si>
    <t>Цель привлечения, форма обеспечения долгового обязательства</t>
  </si>
  <si>
    <t xml:space="preserve">Объем долгового обязательства по договору (соглашению) (руб.)                    </t>
  </si>
  <si>
    <t>Стоимость обслуживания долгового обязательства (в %)</t>
  </si>
  <si>
    <t>Дата погашения долгового обязательства, установленная договором (соглашением)</t>
  </si>
  <si>
    <t>Объем долга по кредиту на отчетную дату (руб.)</t>
  </si>
  <si>
    <t>основной долг</t>
  </si>
  <si>
    <t>просроченный долг</t>
  </si>
  <si>
    <t>график погашения кредита</t>
  </si>
  <si>
    <t>дата  фактического погашения кредита</t>
  </si>
  <si>
    <t>сумма</t>
  </si>
  <si>
    <t>фактического погашения кредита (руб.)</t>
  </si>
  <si>
    <t>Итого по разделу 2</t>
  </si>
  <si>
    <t>2. 	Бюджетные кредиты, привлеченные в валюте Российской Федерации из бюджетов других уровней</t>
  </si>
  <si>
    <t>Итого по разделу 3</t>
  </si>
  <si>
    <t>3. Кредиты, привлеченные в валюте Российской Федерации от кредитных организаций</t>
  </si>
  <si>
    <t>Наименование, дата, номер документа, которым оформлена гарантия</t>
  </si>
  <si>
    <t>Наименование заемщика (принципиала)</t>
  </si>
  <si>
    <t>Наименование кредитора (бенефициара)</t>
  </si>
  <si>
    <t>Направление (цель) гарантирования</t>
  </si>
  <si>
    <t>Наличие</t>
  </si>
  <si>
    <t>Сумма гарантии (руб.)</t>
  </si>
  <si>
    <t>Дата погашения долгового обязательства</t>
  </si>
  <si>
    <t>Объем долга по гарантии на отчётную дату (руб.)</t>
  </si>
  <si>
    <t>Погашение долга заёмщиком (руб.)</t>
  </si>
  <si>
    <t>Погашено долга гарантом (руб.)</t>
  </si>
  <si>
    <t>права регрессного требования гаранта к принципиалу</t>
  </si>
  <si>
    <t>обеспечения исполнения принципиалом обязательств перед гарантом</t>
  </si>
  <si>
    <t>план</t>
  </si>
  <si>
    <t>Итого по разделу 4</t>
  </si>
  <si>
    <t>4. Муниципальные гарантии</t>
  </si>
  <si>
    <t>Форма долговых обязательств</t>
  </si>
  <si>
    <t>Муниципальные ценные бумаги</t>
  </si>
  <si>
    <t>Муниципальные гарантии</t>
  </si>
  <si>
    <t>№ 
п/п</t>
  </si>
  <si>
    <t>№
п/п</t>
  </si>
  <si>
    <t>Бюджетные кредиты, привлеченные в валюте
Российской Федерации  из бюджетов других уровней</t>
  </si>
  <si>
    <t>Кредиты, привлеченные в валюте
Российской Федерации  от кредитных организаций</t>
  </si>
  <si>
    <t>ИТОГО:</t>
  </si>
  <si>
    <t>Дата фактического погашения</t>
  </si>
  <si>
    <t>Обслуживание  долгового обязательства</t>
  </si>
  <si>
    <t xml:space="preserve"> Штрафные санкции (руб.)</t>
  </si>
  <si>
    <t>-</t>
  </si>
  <si>
    <t>Сумма списания кредита по решению кредитора</t>
  </si>
  <si>
    <t>фактически уплачено %</t>
  </si>
  <si>
    <t>начислено %</t>
  </si>
  <si>
    <t>Сумма фактического погашения кредита (руб.)</t>
  </si>
  <si>
    <t>Штрафные санкции (руб.)</t>
  </si>
  <si>
    <t>2-12/001</t>
  </si>
  <si>
    <t>2-12/002</t>
  </si>
  <si>
    <t>2-17/003</t>
  </si>
  <si>
    <t>2-17/004</t>
  </si>
  <si>
    <t>2-17/005</t>
  </si>
  <si>
    <t>2-17/006</t>
  </si>
  <si>
    <t>2-18/007</t>
  </si>
  <si>
    <t>2-18/008</t>
  </si>
  <si>
    <t>2-18/009</t>
  </si>
  <si>
    <t>2-18/010</t>
  </si>
  <si>
    <t>2-19/011</t>
  </si>
  <si>
    <t>2-19/012</t>
  </si>
  <si>
    <t>2-21/013</t>
  </si>
  <si>
    <t>2-22/014</t>
  </si>
  <si>
    <t>2-23/015</t>
  </si>
  <si>
    <t>2-24/016</t>
  </si>
  <si>
    <t>2-24/017</t>
  </si>
  <si>
    <t>2-22/018</t>
  </si>
  <si>
    <t>Министерство финансов
 Новгородской области</t>
  </si>
  <si>
    <t xml:space="preserve">соглашение №02-32/57
 от 23.10.2012, доп.соглашение №02-32/2022-04 от 07.06.2022 </t>
  </si>
  <si>
    <t>соглашение
 №02-32/17-11 от 09.08.2017, доп.соглашение №02-32/20-37 от 16.06.2020</t>
  </si>
  <si>
    <t>соглашение
 №02-32/17-23 от 08.09.2017, доп.соглашение № 02-32/20-38 от 16.06.2020</t>
  </si>
  <si>
    <t>соглашение
№02-32/17-43 от 25.12.2017, доп.соглашение № 02-32/20-40 от 16.06.2020</t>
  </si>
  <si>
    <t>соглашение
 № 02-32/17-29 от 14.11.2017, доп.соглашение №02-32/20-39 от 16.06.2020</t>
  </si>
  <si>
    <t>соглашение №02-32/18-05 от 23.03.2018, доп.соглашение № 02-32/20-41 от 16.06.2020</t>
  </si>
  <si>
    <t>соглашение №02-32/18-20 от 25.04.2018, доп.соглашение № 02-32/20-42 от 16.06.2020</t>
  </si>
  <si>
    <t>соглашение №02-32/18-32 от 16.07.2018, доп.соглашение №02-32/20-43 от 16.06.2020</t>
  </si>
  <si>
    <t>соглашение №02-32/18-40 от 02.10.2018, доп.соглашение №02-32/20-44 от 16.06.2020</t>
  </si>
  <si>
    <t xml:space="preserve">соглашение №02-32/19-11 от 06.08.2019, доп.соглашение №02-32/2022-10 от 07.06.2022 </t>
  </si>
  <si>
    <t>соглашение №02-32/19-20 от 03.10.2019, доп.соглашение №02-32/2022-11 от 07.06.2022</t>
  </si>
  <si>
    <t>соглашение 
№01-53/312 от 22.08.2021</t>
  </si>
  <si>
    <t>соглашение
 №02-32/23-08 от 27.09.2023</t>
  </si>
  <si>
    <t>соглашение 
№02-32/24-01 от 06.02.2024</t>
  </si>
  <si>
    <t>соглашение 
№02-32/24-13 от 23.05.2024</t>
  </si>
  <si>
    <t>Администрация 
Боровичского муниципального района</t>
  </si>
  <si>
    <t>частичное покрытие
 дефицита бюджета Боровичского муниципального района</t>
  </si>
  <si>
    <t>Комитет финансов
 Администрации Боровичского муниципального района</t>
  </si>
  <si>
    <t>соглашение №2022/1-01 от 24.06.2022</t>
  </si>
  <si>
    <t>на погашение долговых
 обязательств по кредитам, полученным от кредитных организаций</t>
  </si>
  <si>
    <t>соглашение №02-32/57
 от 23.10.2012, доп.соглашение № 02-32/20-92 от 21.08.2020</t>
  </si>
  <si>
    <t>Правительство Новгородской области</t>
  </si>
  <si>
    <t>Погашение долгового обязательства в отченом периоде</t>
  </si>
  <si>
    <t>Погашение долгового обязательства в отчетном периоде</t>
  </si>
  <si>
    <t>соглашение № 2022/1-02 от 24.06.2022</t>
  </si>
  <si>
    <t>5.	Сводная информация о долговых обязательствах Боровичского муниципального округа Новгородской области</t>
  </si>
  <si>
    <t>Начальник отдела по бухгалтерскому учёту-главный бухгалтер:_________________Е.В. Крючкова</t>
  </si>
  <si>
    <t>МУНИЦИПАЛЬНАЯ ДОЛГОВАЯ КНИГА БОРОВИЧСКОГО МУНИЦИПАЛЬНОГО ОКРУГА НОВГОРОДСКОЙ ОБЛАСТИ на 01.02.2026 года</t>
  </si>
  <si>
    <t>Председатель Комитета финансов:______________________ О.Н. Трифанова</t>
  </si>
  <si>
    <t>Объем долга на отчётную дату (тыс.руб)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</si>
</sst>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0" xfId="0" applyFont="1"/>
    <xf numFmtId="0" fontId="11" fillId="0" borderId="48" xfId="0" applyFont="1" applyBorder="1" applyAlignment="1">
      <alignment horizontal="center" vertical="center"/>
    </xf>
    <xf numFmtId="14" fontId="11" fillId="0" borderId="48" xfId="0" applyNumberFormat="1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" fontId="11" fillId="0" borderId="48" xfId="0" applyNumberFormat="1" applyFont="1" applyBorder="1" applyAlignment="1">
      <alignment horizontal="center" vertical="center"/>
    </xf>
    <xf numFmtId="2" fontId="11" fillId="0" borderId="48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14" fontId="11" fillId="0" borderId="43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4" fontId="11" fillId="0" borderId="43" xfId="0" applyNumberFormat="1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4" fontId="5" fillId="0" borderId="43" xfId="0" applyNumberFormat="1" applyFont="1" applyBorder="1" applyAlignment="1">
      <alignment horizontal="center" vertical="center"/>
    </xf>
    <xf numFmtId="4" fontId="5" fillId="0" borderId="43" xfId="0" applyNumberFormat="1" applyFont="1" applyBorder="1" applyAlignment="1">
      <alignment horizontal="center" vertical="center"/>
    </xf>
    <xf numFmtId="2" fontId="5" fillId="0" borderId="43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4" fontId="5" fillId="0" borderId="49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4" fontId="5" fillId="0" borderId="49" xfId="0" applyNumberFormat="1" applyFont="1" applyBorder="1" applyAlignment="1">
      <alignment horizontal="center" vertical="center"/>
    </xf>
    <xf numFmtId="2" fontId="5" fillId="0" borderId="4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4" fillId="0" borderId="36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/>
    <xf numFmtId="0" fontId="17" fillId="0" borderId="50" xfId="0" applyFont="1" applyBorder="1" applyAlignment="1">
      <alignment horizontal="left"/>
    </xf>
    <xf numFmtId="0" fontId="17" fillId="0" borderId="43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164" fontId="17" fillId="0" borderId="43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165" fontId="17" fillId="0" borderId="43" xfId="0" applyNumberFormat="1" applyFont="1" applyBorder="1" applyAlignment="1">
      <alignment horizontal="center" vertical="center"/>
    </xf>
    <xf numFmtId="0" fontId="17" fillId="0" borderId="44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164" fontId="19" fillId="0" borderId="43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left"/>
    </xf>
    <xf numFmtId="0" fontId="20" fillId="0" borderId="0" xfId="0" applyFont="1"/>
    <xf numFmtId="0" fontId="17" fillId="0" borderId="9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4" fontId="21" fillId="0" borderId="12" xfId="0" applyNumberFormat="1" applyFont="1" applyBorder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/>
    <xf numFmtId="0" fontId="23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164" fontId="21" fillId="0" borderId="11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64" fontId="21" fillId="0" borderId="11" xfId="0" applyNumberFormat="1" applyFont="1" applyBorder="1" applyAlignment="1">
      <alignment horizontal="center"/>
    </xf>
    <xf numFmtId="0" fontId="24" fillId="0" borderId="0" xfId="0" applyFont="1" applyAlignment="1">
      <alignment vertical="center" wrapText="1"/>
    </xf>
    <xf numFmtId="0" fontId="2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F312-F2BB-43A9-854B-E59EE6F4F734}">
  <sheetPr>
    <pageSetUpPr fitToPage="1"/>
  </sheetPr>
  <dimension ref="A1:Y72"/>
  <sheetViews>
    <sheetView tabSelected="1" workbookViewId="0">
      <selection activeCell="A39" sqref="A39:XFD39"/>
    </sheetView>
  </sheetViews>
  <sheetFormatPr defaultRowHeight="15" x14ac:dyDescent="0.25"/>
  <cols>
    <col min="1" max="1" width="7.5703125" customWidth="1"/>
    <col min="2" max="2" width="13" customWidth="1"/>
    <col min="3" max="3" width="16" customWidth="1"/>
    <col min="4" max="4" width="17.42578125" customWidth="1"/>
    <col min="5" max="5" width="17.85546875" customWidth="1"/>
    <col min="6" max="6" width="15.28515625" customWidth="1"/>
    <col min="7" max="7" width="16.42578125" customWidth="1"/>
    <col min="8" max="8" width="21" customWidth="1"/>
    <col min="9" max="9" width="18.28515625" customWidth="1"/>
    <col min="10" max="10" width="14.28515625" customWidth="1"/>
    <col min="11" max="11" width="15.42578125" customWidth="1"/>
    <col min="12" max="12" width="17.85546875" customWidth="1"/>
    <col min="13" max="13" width="15.28515625" customWidth="1"/>
    <col min="14" max="14" width="11.7109375" customWidth="1"/>
    <col min="15" max="15" width="13" customWidth="1"/>
    <col min="16" max="16" width="16.7109375" customWidth="1"/>
    <col min="17" max="17" width="10.7109375" customWidth="1"/>
    <col min="18" max="18" width="10.42578125" customWidth="1"/>
    <col min="19" max="19" width="11.7109375" customWidth="1"/>
    <col min="20" max="20" width="10.85546875" customWidth="1"/>
    <col min="21" max="21" width="11.28515625" customWidth="1"/>
    <col min="22" max="22" width="10.85546875" customWidth="1"/>
  </cols>
  <sheetData>
    <row r="1" spans="1:25" ht="27" customHeight="1" x14ac:dyDescent="0.35">
      <c r="A1" s="130" t="s">
        <v>128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spans="1:25" s="159" customFormat="1" ht="21.75" thickBot="1" x14ac:dyDescent="0.4">
      <c r="A2" s="158" t="s">
        <v>30</v>
      </c>
      <c r="B2" s="158"/>
      <c r="C2" s="158"/>
      <c r="D2" s="158"/>
      <c r="E2" s="158"/>
      <c r="F2" s="158"/>
      <c r="G2" s="158"/>
      <c r="H2" s="158"/>
      <c r="I2" s="158"/>
    </row>
    <row r="3" spans="1:25" ht="22.5" customHeight="1" x14ac:dyDescent="0.25">
      <c r="A3" s="67" t="s">
        <v>69</v>
      </c>
      <c r="B3" s="67" t="s">
        <v>0</v>
      </c>
      <c r="C3" s="67" t="s">
        <v>1</v>
      </c>
      <c r="D3" s="67" t="s">
        <v>2</v>
      </c>
      <c r="E3" s="67" t="s">
        <v>3</v>
      </c>
      <c r="F3" s="67" t="s">
        <v>4</v>
      </c>
      <c r="G3" s="67" t="s">
        <v>5</v>
      </c>
      <c r="H3" s="67" t="s">
        <v>6</v>
      </c>
      <c r="I3" s="70" t="s">
        <v>7</v>
      </c>
      <c r="J3" s="71"/>
      <c r="K3" s="71"/>
      <c r="L3" s="71"/>
      <c r="M3" s="71"/>
      <c r="N3" s="71"/>
      <c r="O3" s="74"/>
      <c r="P3" s="70" t="s">
        <v>8</v>
      </c>
      <c r="Q3" s="76"/>
      <c r="R3" s="78" t="s">
        <v>10</v>
      </c>
      <c r="S3" s="76"/>
      <c r="T3" s="78" t="s">
        <v>12</v>
      </c>
      <c r="U3" s="76"/>
      <c r="V3" s="78" t="s">
        <v>13</v>
      </c>
      <c r="W3" s="76"/>
      <c r="X3" s="84"/>
      <c r="Y3" s="85"/>
    </row>
    <row r="4" spans="1:25" ht="15.75" thickBot="1" x14ac:dyDescent="0.3">
      <c r="A4" s="68"/>
      <c r="B4" s="68"/>
      <c r="C4" s="68"/>
      <c r="D4" s="68"/>
      <c r="E4" s="68"/>
      <c r="F4" s="68"/>
      <c r="G4" s="68"/>
      <c r="H4" s="68"/>
      <c r="I4" s="72"/>
      <c r="J4" s="73"/>
      <c r="K4" s="73"/>
      <c r="L4" s="73"/>
      <c r="M4" s="73"/>
      <c r="N4" s="73"/>
      <c r="O4" s="75"/>
      <c r="P4" s="72" t="s">
        <v>9</v>
      </c>
      <c r="Q4" s="77"/>
      <c r="R4" s="79" t="s">
        <v>11</v>
      </c>
      <c r="S4" s="77"/>
      <c r="T4" s="79"/>
      <c r="U4" s="77"/>
      <c r="V4" s="79"/>
      <c r="W4" s="77"/>
      <c r="X4" s="84"/>
      <c r="Y4" s="85"/>
    </row>
    <row r="5" spans="1:25" ht="15.75" thickBot="1" x14ac:dyDescent="0.3">
      <c r="A5" s="68"/>
      <c r="B5" s="68"/>
      <c r="C5" s="68"/>
      <c r="D5" s="68"/>
      <c r="E5" s="68"/>
      <c r="F5" s="68"/>
      <c r="G5" s="68"/>
      <c r="H5" s="68"/>
      <c r="I5" s="86" t="s">
        <v>14</v>
      </c>
      <c r="J5" s="87"/>
      <c r="K5" s="74" t="s">
        <v>15</v>
      </c>
      <c r="L5" s="86" t="s">
        <v>16</v>
      </c>
      <c r="M5" s="90"/>
      <c r="N5" s="90"/>
      <c r="O5" s="87"/>
      <c r="P5" s="91" t="s">
        <v>17</v>
      </c>
      <c r="Q5" s="67" t="s">
        <v>18</v>
      </c>
      <c r="R5" s="67" t="s">
        <v>19</v>
      </c>
      <c r="S5" s="67" t="s">
        <v>18</v>
      </c>
      <c r="T5" s="67" t="s">
        <v>20</v>
      </c>
      <c r="U5" s="67" t="s">
        <v>21</v>
      </c>
      <c r="V5" s="67" t="s">
        <v>20</v>
      </c>
      <c r="W5" s="67" t="s">
        <v>21</v>
      </c>
      <c r="X5" s="2"/>
      <c r="Y5" s="1"/>
    </row>
    <row r="6" spans="1:25" ht="15.75" thickBot="1" x14ac:dyDescent="0.3">
      <c r="A6" s="68"/>
      <c r="B6" s="68"/>
      <c r="C6" s="68"/>
      <c r="D6" s="68"/>
      <c r="E6" s="68"/>
      <c r="F6" s="68"/>
      <c r="G6" s="68"/>
      <c r="H6" s="68"/>
      <c r="I6" s="67" t="s">
        <v>22</v>
      </c>
      <c r="J6" s="67" t="s">
        <v>23</v>
      </c>
      <c r="K6" s="88"/>
      <c r="L6" s="67" t="s">
        <v>24</v>
      </c>
      <c r="M6" s="86" t="s">
        <v>25</v>
      </c>
      <c r="N6" s="90"/>
      <c r="O6" s="87"/>
      <c r="P6" s="92"/>
      <c r="Q6" s="68"/>
      <c r="R6" s="68"/>
      <c r="S6" s="68"/>
      <c r="T6" s="68"/>
      <c r="U6" s="68"/>
      <c r="V6" s="68"/>
      <c r="W6" s="68"/>
      <c r="X6" s="2"/>
      <c r="Y6" s="1"/>
    </row>
    <row r="7" spans="1:25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  <c r="K7" s="88"/>
      <c r="L7" s="68"/>
      <c r="M7" s="94" t="s">
        <v>26</v>
      </c>
      <c r="N7" s="78" t="s">
        <v>27</v>
      </c>
      <c r="O7" s="76"/>
      <c r="P7" s="92"/>
      <c r="Q7" s="68"/>
      <c r="R7" s="68"/>
      <c r="S7" s="68"/>
      <c r="T7" s="68"/>
      <c r="U7" s="68"/>
      <c r="V7" s="68"/>
      <c r="W7" s="68"/>
      <c r="X7" s="2"/>
      <c r="Y7" s="1"/>
    </row>
    <row r="8" spans="1:25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88"/>
      <c r="L8" s="68"/>
      <c r="M8" s="95"/>
      <c r="N8" s="97"/>
      <c r="O8" s="98"/>
      <c r="P8" s="92"/>
      <c r="Q8" s="68"/>
      <c r="R8" s="68"/>
      <c r="S8" s="68"/>
      <c r="T8" s="68"/>
      <c r="U8" s="68"/>
      <c r="V8" s="68"/>
      <c r="W8" s="68"/>
      <c r="Y8" s="1"/>
    </row>
    <row r="9" spans="1:25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  <c r="K9" s="88"/>
      <c r="L9" s="68"/>
      <c r="M9" s="95"/>
      <c r="N9" s="97"/>
      <c r="O9" s="98"/>
      <c r="P9" s="92"/>
      <c r="Q9" s="68"/>
      <c r="R9" s="68"/>
      <c r="S9" s="68"/>
      <c r="T9" s="68"/>
      <c r="U9" s="68"/>
      <c r="V9" s="68"/>
      <c r="W9" s="68"/>
      <c r="Y9" s="1"/>
    </row>
    <row r="10" spans="1:25" ht="15.75" thickBot="1" x14ac:dyDescent="0.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89"/>
      <c r="L10" s="69"/>
      <c r="M10" s="96"/>
      <c r="N10" s="99"/>
      <c r="O10" s="100"/>
      <c r="P10" s="93"/>
      <c r="Q10" s="69"/>
      <c r="R10" s="69"/>
      <c r="S10" s="69"/>
      <c r="T10" s="69"/>
      <c r="U10" s="69"/>
      <c r="V10" s="69"/>
      <c r="W10" s="69"/>
      <c r="Y10" s="1"/>
    </row>
    <row r="11" spans="1:25" ht="15.75" thickBot="1" x14ac:dyDescent="0.3">
      <c r="A11" s="3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4">
        <v>12</v>
      </c>
      <c r="M11" s="4">
        <v>13</v>
      </c>
      <c r="N11" s="107">
        <v>14</v>
      </c>
      <c r="O11" s="108"/>
      <c r="P11" s="4">
        <v>15</v>
      </c>
      <c r="Q11" s="4">
        <v>16</v>
      </c>
      <c r="R11" s="4">
        <v>17</v>
      </c>
      <c r="S11" s="4">
        <v>18</v>
      </c>
      <c r="T11" s="4">
        <v>19</v>
      </c>
      <c r="U11" s="4">
        <v>20</v>
      </c>
      <c r="V11" s="4">
        <v>21</v>
      </c>
      <c r="W11" s="4">
        <v>22</v>
      </c>
      <c r="X11" s="1"/>
      <c r="Y11" s="1"/>
    </row>
    <row r="12" spans="1:25" ht="15.75" thickBot="1" x14ac:dyDescent="0.3">
      <c r="A12" s="32" t="s">
        <v>76</v>
      </c>
      <c r="B12" s="33" t="s">
        <v>76</v>
      </c>
      <c r="C12" s="33" t="s">
        <v>76</v>
      </c>
      <c r="D12" s="33" t="s">
        <v>76</v>
      </c>
      <c r="E12" s="33" t="s">
        <v>76</v>
      </c>
      <c r="F12" s="33" t="s">
        <v>76</v>
      </c>
      <c r="G12" s="33" t="s">
        <v>76</v>
      </c>
      <c r="H12" s="34">
        <v>0</v>
      </c>
      <c r="I12" s="34">
        <v>0</v>
      </c>
      <c r="J12" s="34">
        <v>0</v>
      </c>
      <c r="K12" s="34" t="s">
        <v>76</v>
      </c>
      <c r="L12" s="34">
        <v>0</v>
      </c>
      <c r="M12" s="34">
        <v>0</v>
      </c>
      <c r="N12" s="109">
        <v>0</v>
      </c>
      <c r="O12" s="110"/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1"/>
      <c r="Y12" s="1"/>
    </row>
    <row r="13" spans="1:25" ht="15.75" thickBot="1" x14ac:dyDescent="0.3">
      <c r="A13" s="111" t="s">
        <v>28</v>
      </c>
      <c r="B13" s="112"/>
      <c r="C13" s="112"/>
      <c r="D13" s="7"/>
      <c r="E13" s="7"/>
      <c r="F13" s="7"/>
      <c r="G13" s="26"/>
      <c r="H13" s="20">
        <v>0</v>
      </c>
      <c r="I13" s="28">
        <v>0</v>
      </c>
      <c r="J13" s="30">
        <v>0</v>
      </c>
      <c r="K13" s="6" t="s">
        <v>29</v>
      </c>
      <c r="L13" s="28">
        <v>0</v>
      </c>
      <c r="M13" s="29">
        <v>0</v>
      </c>
      <c r="N13" s="113">
        <v>0</v>
      </c>
      <c r="O13" s="114"/>
      <c r="P13" s="20">
        <v>0</v>
      </c>
      <c r="Q13" s="28">
        <v>0</v>
      </c>
      <c r="R13" s="30">
        <v>0</v>
      </c>
      <c r="S13" s="28">
        <v>0</v>
      </c>
      <c r="T13" s="30">
        <v>0</v>
      </c>
      <c r="U13" s="28">
        <v>0</v>
      </c>
      <c r="V13" s="30">
        <v>0</v>
      </c>
      <c r="W13" s="20">
        <v>0</v>
      </c>
      <c r="X13" s="1"/>
      <c r="Y13" s="1"/>
    </row>
    <row r="14" spans="1:2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"/>
    </row>
    <row r="15" spans="1:25" s="159" customFormat="1" ht="21.75" thickBot="1" x14ac:dyDescent="0.4">
      <c r="A15" s="160" t="s">
        <v>47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</row>
    <row r="16" spans="1:25" ht="63.75" customHeight="1" x14ac:dyDescent="0.25">
      <c r="A16" s="115" t="s">
        <v>69</v>
      </c>
      <c r="B16" s="115" t="s">
        <v>0</v>
      </c>
      <c r="C16" s="115" t="s">
        <v>1</v>
      </c>
      <c r="D16" s="115" t="s">
        <v>31</v>
      </c>
      <c r="E16" s="115" t="s">
        <v>32</v>
      </c>
      <c r="F16" s="115" t="s">
        <v>33</v>
      </c>
      <c r="G16" s="115" t="s">
        <v>34</v>
      </c>
      <c r="H16" s="115" t="s">
        <v>35</v>
      </c>
      <c r="I16" s="115" t="s">
        <v>36</v>
      </c>
      <c r="J16" s="115" t="s">
        <v>37</v>
      </c>
      <c r="K16" s="115" t="s">
        <v>38</v>
      </c>
      <c r="L16" s="101" t="s">
        <v>39</v>
      </c>
      <c r="M16" s="102"/>
      <c r="N16" s="117" t="s">
        <v>123</v>
      </c>
      <c r="O16" s="118"/>
      <c r="P16" s="102"/>
      <c r="Q16" s="124" t="s">
        <v>77</v>
      </c>
      <c r="R16" s="101" t="s">
        <v>81</v>
      </c>
      <c r="S16" s="102"/>
      <c r="T16" s="1"/>
    </row>
    <row r="17" spans="1:20" ht="15.75" customHeight="1" thickBot="1" x14ac:dyDescent="0.3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03"/>
      <c r="M17" s="104"/>
      <c r="N17" s="119"/>
      <c r="O17" s="120"/>
      <c r="P17" s="104"/>
      <c r="Q17" s="125"/>
      <c r="R17" s="103"/>
      <c r="S17" s="104"/>
      <c r="T17" s="1"/>
    </row>
    <row r="18" spans="1:20" ht="15" customHeight="1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23" t="s">
        <v>40</v>
      </c>
      <c r="M18" s="123" t="s">
        <v>41</v>
      </c>
      <c r="N18" s="105" t="s">
        <v>42</v>
      </c>
      <c r="O18" s="82" t="s">
        <v>43</v>
      </c>
      <c r="P18" s="80" t="s">
        <v>80</v>
      </c>
      <c r="Q18" s="125"/>
      <c r="R18" s="121" t="s">
        <v>19</v>
      </c>
      <c r="S18" s="123" t="s">
        <v>18</v>
      </c>
      <c r="T18" s="1"/>
    </row>
    <row r="19" spans="1:20" ht="48.75" customHeight="1" thickBot="1" x14ac:dyDescent="0.3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06"/>
      <c r="O19" s="83"/>
      <c r="P19" s="81"/>
      <c r="Q19" s="125"/>
      <c r="R19" s="122"/>
      <c r="S19" s="116"/>
      <c r="T19" s="1"/>
    </row>
    <row r="20" spans="1:20" ht="15.75" thickBot="1" x14ac:dyDescent="0.3">
      <c r="A20" s="35">
        <v>1</v>
      </c>
      <c r="B20" s="36">
        <v>2</v>
      </c>
      <c r="C20" s="36">
        <v>3</v>
      </c>
      <c r="D20" s="36">
        <v>4</v>
      </c>
      <c r="E20" s="36">
        <v>5</v>
      </c>
      <c r="F20" s="36">
        <v>6</v>
      </c>
      <c r="G20" s="36">
        <v>7</v>
      </c>
      <c r="H20" s="36">
        <v>8</v>
      </c>
      <c r="I20" s="36">
        <v>9</v>
      </c>
      <c r="J20" s="36">
        <v>10</v>
      </c>
      <c r="K20" s="36">
        <v>11</v>
      </c>
      <c r="L20" s="36">
        <v>12</v>
      </c>
      <c r="M20" s="36">
        <v>13</v>
      </c>
      <c r="N20" s="37">
        <v>14</v>
      </c>
      <c r="O20" s="37">
        <v>15</v>
      </c>
      <c r="P20" s="36">
        <v>16</v>
      </c>
      <c r="Q20" s="36">
        <v>17</v>
      </c>
      <c r="R20" s="36">
        <v>18</v>
      </c>
      <c r="S20" s="36">
        <v>19</v>
      </c>
      <c r="T20" s="1"/>
    </row>
    <row r="21" spans="1:20" ht="90" x14ac:dyDescent="0.25">
      <c r="A21" s="39">
        <v>1</v>
      </c>
      <c r="B21" s="40">
        <v>41205</v>
      </c>
      <c r="C21" s="39" t="s">
        <v>82</v>
      </c>
      <c r="D21" s="41" t="s">
        <v>121</v>
      </c>
      <c r="E21" s="42" t="s">
        <v>116</v>
      </c>
      <c r="F21" s="41" t="s">
        <v>100</v>
      </c>
      <c r="G21" s="40">
        <v>41205</v>
      </c>
      <c r="H21" s="42" t="s">
        <v>117</v>
      </c>
      <c r="I21" s="43">
        <v>1500000</v>
      </c>
      <c r="J21" s="44">
        <v>0.5</v>
      </c>
      <c r="K21" s="40">
        <v>47471</v>
      </c>
      <c r="L21" s="43">
        <v>1200000</v>
      </c>
      <c r="M21" s="43">
        <v>0</v>
      </c>
      <c r="N21" s="43"/>
      <c r="O21" s="43"/>
      <c r="P21" s="43"/>
      <c r="Q21" s="43">
        <v>0</v>
      </c>
      <c r="R21" s="43">
        <v>0</v>
      </c>
      <c r="S21" s="43">
        <v>0</v>
      </c>
      <c r="T21" s="1"/>
    </row>
    <row r="22" spans="1:20" ht="90" x14ac:dyDescent="0.25">
      <c r="A22" s="45">
        <v>2</v>
      </c>
      <c r="B22" s="46">
        <v>41205</v>
      </c>
      <c r="C22" s="45" t="s">
        <v>83</v>
      </c>
      <c r="D22" s="41" t="s">
        <v>101</v>
      </c>
      <c r="E22" s="47" t="s">
        <v>118</v>
      </c>
      <c r="F22" s="41" t="s">
        <v>100</v>
      </c>
      <c r="G22" s="46">
        <v>41205</v>
      </c>
      <c r="H22" s="42" t="s">
        <v>117</v>
      </c>
      <c r="I22" s="48">
        <v>1500000</v>
      </c>
      <c r="J22" s="49">
        <v>0.5</v>
      </c>
      <c r="K22" s="46">
        <v>47471</v>
      </c>
      <c r="L22" s="48">
        <v>1200000</v>
      </c>
      <c r="M22" s="48">
        <v>0</v>
      </c>
      <c r="N22" s="48"/>
      <c r="O22" s="48"/>
      <c r="P22" s="48"/>
      <c r="Q22" s="48">
        <v>0</v>
      </c>
      <c r="R22" s="48">
        <v>0</v>
      </c>
      <c r="S22" s="48">
        <v>0</v>
      </c>
      <c r="T22" s="1"/>
    </row>
    <row r="23" spans="1:20" ht="90" x14ac:dyDescent="0.25">
      <c r="A23" s="45">
        <v>3</v>
      </c>
      <c r="B23" s="46">
        <v>42956</v>
      </c>
      <c r="C23" s="45" t="s">
        <v>84</v>
      </c>
      <c r="D23" s="47" t="s">
        <v>102</v>
      </c>
      <c r="E23" s="42" t="s">
        <v>116</v>
      </c>
      <c r="F23" s="41" t="s">
        <v>100</v>
      </c>
      <c r="G23" s="46">
        <v>42956</v>
      </c>
      <c r="H23" s="42" t="s">
        <v>117</v>
      </c>
      <c r="I23" s="48">
        <v>2841600</v>
      </c>
      <c r="J23" s="49">
        <v>0.1</v>
      </c>
      <c r="K23" s="46">
        <v>47452</v>
      </c>
      <c r="L23" s="48">
        <f>2841600-568320</f>
        <v>2273280</v>
      </c>
      <c r="M23" s="48">
        <v>0</v>
      </c>
      <c r="N23" s="48"/>
      <c r="O23" s="48"/>
      <c r="P23" s="48"/>
      <c r="Q23" s="48">
        <v>0</v>
      </c>
      <c r="R23" s="48">
        <v>0</v>
      </c>
      <c r="S23" s="48">
        <v>0</v>
      </c>
      <c r="T23" s="1"/>
    </row>
    <row r="24" spans="1:20" ht="90" x14ac:dyDescent="0.25">
      <c r="A24" s="45">
        <v>4</v>
      </c>
      <c r="B24" s="46">
        <v>42986</v>
      </c>
      <c r="C24" s="45" t="s">
        <v>85</v>
      </c>
      <c r="D24" s="47" t="s">
        <v>103</v>
      </c>
      <c r="E24" s="42" t="s">
        <v>116</v>
      </c>
      <c r="F24" s="41" t="s">
        <v>100</v>
      </c>
      <c r="G24" s="46">
        <v>42986</v>
      </c>
      <c r="H24" s="42" t="s">
        <v>117</v>
      </c>
      <c r="I24" s="48">
        <v>609170</v>
      </c>
      <c r="J24" s="49">
        <v>0.1</v>
      </c>
      <c r="K24" s="46">
        <v>47452</v>
      </c>
      <c r="L24" s="48">
        <f>609170-121834</f>
        <v>487336</v>
      </c>
      <c r="M24" s="48">
        <v>0</v>
      </c>
      <c r="N24" s="48"/>
      <c r="O24" s="48"/>
      <c r="P24" s="48"/>
      <c r="Q24" s="48">
        <v>0</v>
      </c>
      <c r="R24" s="48">
        <v>0</v>
      </c>
      <c r="S24" s="48">
        <v>0</v>
      </c>
      <c r="T24" s="1"/>
    </row>
    <row r="25" spans="1:20" ht="90" x14ac:dyDescent="0.25">
      <c r="A25" s="45">
        <v>5</v>
      </c>
      <c r="B25" s="46">
        <v>43053</v>
      </c>
      <c r="C25" s="45" t="s">
        <v>86</v>
      </c>
      <c r="D25" s="47" t="s">
        <v>105</v>
      </c>
      <c r="E25" s="42" t="s">
        <v>116</v>
      </c>
      <c r="F25" s="41" t="s">
        <v>100</v>
      </c>
      <c r="G25" s="46">
        <v>43053</v>
      </c>
      <c r="H25" s="42" t="s">
        <v>117</v>
      </c>
      <c r="I25" s="48">
        <v>11664000</v>
      </c>
      <c r="J25" s="49">
        <v>0.1</v>
      </c>
      <c r="K25" s="46">
        <v>47452</v>
      </c>
      <c r="L25" s="48">
        <f>11664000-2332800</f>
        <v>9331200</v>
      </c>
      <c r="M25" s="48">
        <v>0</v>
      </c>
      <c r="N25" s="48"/>
      <c r="O25" s="48"/>
      <c r="P25" s="48"/>
      <c r="Q25" s="48">
        <v>0</v>
      </c>
      <c r="R25" s="48">
        <v>0</v>
      </c>
      <c r="S25" s="48">
        <v>0</v>
      </c>
      <c r="T25" s="1"/>
    </row>
    <row r="26" spans="1:20" ht="90" x14ac:dyDescent="0.25">
      <c r="A26" s="45">
        <v>6</v>
      </c>
      <c r="B26" s="46">
        <v>43094</v>
      </c>
      <c r="C26" s="45" t="s">
        <v>87</v>
      </c>
      <c r="D26" s="47" t="s">
        <v>104</v>
      </c>
      <c r="E26" s="42" t="s">
        <v>116</v>
      </c>
      <c r="F26" s="41" t="s">
        <v>100</v>
      </c>
      <c r="G26" s="46">
        <v>43094</v>
      </c>
      <c r="H26" s="42" t="s">
        <v>117</v>
      </c>
      <c r="I26" s="48">
        <v>3810000</v>
      </c>
      <c r="J26" s="49">
        <v>0.1</v>
      </c>
      <c r="K26" s="46">
        <v>47452</v>
      </c>
      <c r="L26" s="48">
        <f>3810000-762000</f>
        <v>3048000</v>
      </c>
      <c r="M26" s="48">
        <v>0</v>
      </c>
      <c r="N26" s="48"/>
      <c r="O26" s="48"/>
      <c r="P26" s="48"/>
      <c r="Q26" s="48">
        <v>0</v>
      </c>
      <c r="R26" s="48">
        <v>0</v>
      </c>
      <c r="S26" s="48">
        <v>0</v>
      </c>
      <c r="T26" s="1"/>
    </row>
    <row r="27" spans="1:20" ht="90" x14ac:dyDescent="0.25">
      <c r="A27" s="45">
        <v>7</v>
      </c>
      <c r="B27" s="46">
        <v>43182</v>
      </c>
      <c r="C27" s="45" t="s">
        <v>88</v>
      </c>
      <c r="D27" s="47" t="s">
        <v>106</v>
      </c>
      <c r="E27" s="42" t="s">
        <v>116</v>
      </c>
      <c r="F27" s="41" t="s">
        <v>100</v>
      </c>
      <c r="G27" s="46">
        <v>43182</v>
      </c>
      <c r="H27" s="42" t="s">
        <v>117</v>
      </c>
      <c r="I27" s="48">
        <v>2449800</v>
      </c>
      <c r="J27" s="49">
        <v>0.1</v>
      </c>
      <c r="K27" s="46">
        <v>47452</v>
      </c>
      <c r="L27" s="48">
        <f>2449800-489960</f>
        <v>1959840</v>
      </c>
      <c r="M27" s="48">
        <v>0</v>
      </c>
      <c r="N27" s="48"/>
      <c r="O27" s="48"/>
      <c r="P27" s="48"/>
      <c r="Q27" s="48">
        <v>0</v>
      </c>
      <c r="R27" s="48">
        <v>0</v>
      </c>
      <c r="S27" s="48">
        <v>0</v>
      </c>
      <c r="T27" s="1"/>
    </row>
    <row r="28" spans="1:20" ht="90" x14ac:dyDescent="0.25">
      <c r="A28" s="45">
        <v>8</v>
      </c>
      <c r="B28" s="46">
        <v>43215</v>
      </c>
      <c r="C28" s="45" t="s">
        <v>89</v>
      </c>
      <c r="D28" s="47" t="s">
        <v>107</v>
      </c>
      <c r="E28" s="42" t="s">
        <v>116</v>
      </c>
      <c r="F28" s="41" t="s">
        <v>100</v>
      </c>
      <c r="G28" s="46">
        <v>43215</v>
      </c>
      <c r="H28" s="42" t="s">
        <v>117</v>
      </c>
      <c r="I28" s="48">
        <v>295700</v>
      </c>
      <c r="J28" s="49">
        <v>0.1</v>
      </c>
      <c r="K28" s="46">
        <v>47452</v>
      </c>
      <c r="L28" s="48">
        <f>295700-59140</f>
        <v>236560</v>
      </c>
      <c r="M28" s="48">
        <v>0</v>
      </c>
      <c r="N28" s="48"/>
      <c r="O28" s="48"/>
      <c r="P28" s="48"/>
      <c r="Q28" s="48">
        <v>0</v>
      </c>
      <c r="R28" s="48">
        <v>0</v>
      </c>
      <c r="S28" s="48">
        <v>0</v>
      </c>
      <c r="T28" s="1"/>
    </row>
    <row r="29" spans="1:20" ht="90" x14ac:dyDescent="0.25">
      <c r="A29" s="45">
        <v>9</v>
      </c>
      <c r="B29" s="46">
        <v>43297</v>
      </c>
      <c r="C29" s="45" t="s">
        <v>90</v>
      </c>
      <c r="D29" s="47" t="s">
        <v>108</v>
      </c>
      <c r="E29" s="42" t="s">
        <v>116</v>
      </c>
      <c r="F29" s="41" t="s">
        <v>100</v>
      </c>
      <c r="G29" s="46">
        <v>43297</v>
      </c>
      <c r="H29" s="42" t="s">
        <v>117</v>
      </c>
      <c r="I29" s="48">
        <v>2449800</v>
      </c>
      <c r="J29" s="49">
        <v>0.1</v>
      </c>
      <c r="K29" s="46">
        <v>47452</v>
      </c>
      <c r="L29" s="48">
        <f>2449800-489960</f>
        <v>1959840</v>
      </c>
      <c r="M29" s="48">
        <v>0</v>
      </c>
      <c r="N29" s="48"/>
      <c r="O29" s="48"/>
      <c r="P29" s="48"/>
      <c r="Q29" s="48">
        <v>0</v>
      </c>
      <c r="R29" s="48">
        <v>0</v>
      </c>
      <c r="S29" s="48">
        <v>0</v>
      </c>
      <c r="T29" s="1"/>
    </row>
    <row r="30" spans="1:20" ht="90" x14ac:dyDescent="0.25">
      <c r="A30" s="45">
        <v>10</v>
      </c>
      <c r="B30" s="46">
        <v>43375</v>
      </c>
      <c r="C30" s="45" t="s">
        <v>91</v>
      </c>
      <c r="D30" s="47" t="s">
        <v>109</v>
      </c>
      <c r="E30" s="42" t="s">
        <v>116</v>
      </c>
      <c r="F30" s="41" t="s">
        <v>100</v>
      </c>
      <c r="G30" s="46">
        <v>43375</v>
      </c>
      <c r="H30" s="42" t="s">
        <v>117</v>
      </c>
      <c r="I30" s="48">
        <v>3779500</v>
      </c>
      <c r="J30" s="49">
        <v>0.1</v>
      </c>
      <c r="K30" s="46">
        <v>47452</v>
      </c>
      <c r="L30" s="48">
        <f>3779500-755900</f>
        <v>3023600</v>
      </c>
      <c r="M30" s="48">
        <v>0</v>
      </c>
      <c r="N30" s="48"/>
      <c r="O30" s="48"/>
      <c r="P30" s="48"/>
      <c r="Q30" s="48">
        <v>0</v>
      </c>
      <c r="R30" s="48">
        <v>0</v>
      </c>
      <c r="S30" s="48">
        <v>0</v>
      </c>
      <c r="T30" s="1"/>
    </row>
    <row r="31" spans="1:20" ht="90" x14ac:dyDescent="0.25">
      <c r="A31" s="45">
        <v>11</v>
      </c>
      <c r="B31" s="46">
        <v>43683</v>
      </c>
      <c r="C31" s="45" t="s">
        <v>92</v>
      </c>
      <c r="D31" s="47" t="s">
        <v>110</v>
      </c>
      <c r="E31" s="47" t="s">
        <v>118</v>
      </c>
      <c r="F31" s="41" t="s">
        <v>100</v>
      </c>
      <c r="G31" s="46">
        <v>43683</v>
      </c>
      <c r="H31" s="42" t="s">
        <v>117</v>
      </c>
      <c r="I31" s="48">
        <v>3143000</v>
      </c>
      <c r="J31" s="49">
        <v>0.1</v>
      </c>
      <c r="K31" s="46">
        <v>48182</v>
      </c>
      <c r="L31" s="48">
        <v>3143000</v>
      </c>
      <c r="M31" s="48">
        <v>0</v>
      </c>
      <c r="N31" s="48"/>
      <c r="O31" s="48"/>
      <c r="P31" s="48"/>
      <c r="Q31" s="48">
        <v>0</v>
      </c>
      <c r="R31" s="48">
        <v>0</v>
      </c>
      <c r="S31" s="48">
        <v>0</v>
      </c>
      <c r="T31" s="1"/>
    </row>
    <row r="32" spans="1:20" ht="90" x14ac:dyDescent="0.25">
      <c r="A32" s="45">
        <v>12</v>
      </c>
      <c r="B32" s="46">
        <v>43741</v>
      </c>
      <c r="C32" s="45" t="s">
        <v>93</v>
      </c>
      <c r="D32" s="47" t="s">
        <v>111</v>
      </c>
      <c r="E32" s="47" t="s">
        <v>118</v>
      </c>
      <c r="F32" s="41" t="s">
        <v>100</v>
      </c>
      <c r="G32" s="46">
        <v>43741</v>
      </c>
      <c r="H32" s="42" t="s">
        <v>117</v>
      </c>
      <c r="I32" s="48">
        <v>10074400</v>
      </c>
      <c r="J32" s="49">
        <v>0.1</v>
      </c>
      <c r="K32" s="46">
        <v>48182</v>
      </c>
      <c r="L32" s="48">
        <v>10074400</v>
      </c>
      <c r="M32" s="48">
        <v>0</v>
      </c>
      <c r="N32" s="48"/>
      <c r="O32" s="48"/>
      <c r="P32" s="48"/>
      <c r="Q32" s="48">
        <v>0</v>
      </c>
      <c r="R32" s="48">
        <v>0</v>
      </c>
      <c r="S32" s="48">
        <v>0</v>
      </c>
      <c r="T32" s="1"/>
    </row>
    <row r="33" spans="1:20" ht="105" x14ac:dyDescent="0.25">
      <c r="A33" s="45">
        <v>13</v>
      </c>
      <c r="B33" s="46">
        <v>44430</v>
      </c>
      <c r="C33" s="45" t="s">
        <v>94</v>
      </c>
      <c r="D33" s="47" t="s">
        <v>112</v>
      </c>
      <c r="E33" s="42" t="s">
        <v>116</v>
      </c>
      <c r="F33" s="41" t="s">
        <v>122</v>
      </c>
      <c r="G33" s="46">
        <v>44430</v>
      </c>
      <c r="H33" s="47" t="s">
        <v>120</v>
      </c>
      <c r="I33" s="48">
        <v>89171100</v>
      </c>
      <c r="J33" s="49">
        <v>0.1</v>
      </c>
      <c r="K33" s="46">
        <v>46254</v>
      </c>
      <c r="L33" s="48">
        <v>89171100</v>
      </c>
      <c r="M33" s="48">
        <v>0</v>
      </c>
      <c r="N33" s="48"/>
      <c r="O33" s="48"/>
      <c r="P33" s="48"/>
      <c r="Q33" s="48">
        <v>0</v>
      </c>
      <c r="R33" s="48">
        <v>0</v>
      </c>
      <c r="S33" s="48">
        <v>0</v>
      </c>
      <c r="T33" s="1"/>
    </row>
    <row r="34" spans="1:20" ht="105" x14ac:dyDescent="0.25">
      <c r="A34" s="45">
        <v>14</v>
      </c>
      <c r="B34" s="46">
        <v>44736</v>
      </c>
      <c r="C34" s="45" t="s">
        <v>95</v>
      </c>
      <c r="D34" s="47" t="s">
        <v>119</v>
      </c>
      <c r="E34" s="47" t="s">
        <v>118</v>
      </c>
      <c r="F34" s="41" t="s">
        <v>100</v>
      </c>
      <c r="G34" s="46">
        <v>44736</v>
      </c>
      <c r="H34" s="47" t="s">
        <v>120</v>
      </c>
      <c r="I34" s="48">
        <v>82828900</v>
      </c>
      <c r="J34" s="49">
        <v>0.1</v>
      </c>
      <c r="K34" s="46">
        <v>46716</v>
      </c>
      <c r="L34" s="48">
        <f>82828900-27609700</f>
        <v>55219200</v>
      </c>
      <c r="M34" s="48">
        <v>0</v>
      </c>
      <c r="N34" s="48"/>
      <c r="O34" s="48"/>
      <c r="P34" s="48"/>
      <c r="Q34" s="48">
        <v>0</v>
      </c>
      <c r="R34" s="48">
        <v>0</v>
      </c>
      <c r="S34" s="48">
        <v>0</v>
      </c>
      <c r="T34" s="1"/>
    </row>
    <row r="35" spans="1:20" ht="75" x14ac:dyDescent="0.25">
      <c r="A35" s="45">
        <v>15</v>
      </c>
      <c r="B35" s="46">
        <v>45196</v>
      </c>
      <c r="C35" s="45" t="s">
        <v>96</v>
      </c>
      <c r="D35" s="47" t="s">
        <v>113</v>
      </c>
      <c r="E35" s="42" t="s">
        <v>116</v>
      </c>
      <c r="F35" s="41" t="s">
        <v>122</v>
      </c>
      <c r="G35" s="46">
        <v>45196</v>
      </c>
      <c r="H35" s="42" t="s">
        <v>117</v>
      </c>
      <c r="I35" s="48">
        <v>7216500</v>
      </c>
      <c r="J35" s="49">
        <v>0.1</v>
      </c>
      <c r="K35" s="46">
        <v>46281</v>
      </c>
      <c r="L35" s="48">
        <f>7216500-2886600</f>
        <v>4329900</v>
      </c>
      <c r="M35" s="48">
        <v>0</v>
      </c>
      <c r="N35" s="48"/>
      <c r="O35" s="48"/>
      <c r="P35" s="48"/>
      <c r="Q35" s="48">
        <v>0</v>
      </c>
      <c r="R35" s="48">
        <v>0</v>
      </c>
      <c r="S35" s="48">
        <v>0</v>
      </c>
      <c r="T35" s="1"/>
    </row>
    <row r="36" spans="1:20" ht="75" x14ac:dyDescent="0.25">
      <c r="A36" s="45">
        <v>16</v>
      </c>
      <c r="B36" s="46">
        <v>45328</v>
      </c>
      <c r="C36" s="45" t="s">
        <v>97</v>
      </c>
      <c r="D36" s="47" t="s">
        <v>114</v>
      </c>
      <c r="E36" s="42" t="s">
        <v>116</v>
      </c>
      <c r="F36" s="41" t="s">
        <v>122</v>
      </c>
      <c r="G36" s="46">
        <v>45328</v>
      </c>
      <c r="H36" s="42" t="s">
        <v>117</v>
      </c>
      <c r="I36" s="48">
        <v>2001500</v>
      </c>
      <c r="J36" s="49">
        <v>0.1</v>
      </c>
      <c r="K36" s="46">
        <v>46423</v>
      </c>
      <c r="L36" s="48">
        <v>2001500</v>
      </c>
      <c r="M36" s="48">
        <v>0</v>
      </c>
      <c r="N36" s="48"/>
      <c r="O36" s="48"/>
      <c r="P36" s="48"/>
      <c r="Q36" s="48">
        <v>0</v>
      </c>
      <c r="R36" s="48">
        <v>0</v>
      </c>
      <c r="S36" s="48">
        <v>0</v>
      </c>
      <c r="T36" s="1"/>
    </row>
    <row r="37" spans="1:20" ht="75" x14ac:dyDescent="0.25">
      <c r="A37" s="50">
        <v>17</v>
      </c>
      <c r="B37" s="51">
        <v>45435</v>
      </c>
      <c r="C37" s="45" t="s">
        <v>98</v>
      </c>
      <c r="D37" s="47" t="s">
        <v>115</v>
      </c>
      <c r="E37" s="42" t="s">
        <v>116</v>
      </c>
      <c r="F37" s="41" t="s">
        <v>122</v>
      </c>
      <c r="G37" s="51">
        <v>45435</v>
      </c>
      <c r="H37" s="42" t="s">
        <v>117</v>
      </c>
      <c r="I37" s="52">
        <v>8823400</v>
      </c>
      <c r="J37" s="53">
        <v>0.1</v>
      </c>
      <c r="K37" s="51">
        <v>46518</v>
      </c>
      <c r="L37" s="52">
        <v>8823400</v>
      </c>
      <c r="M37" s="52">
        <v>0</v>
      </c>
      <c r="N37" s="52"/>
      <c r="O37" s="52"/>
      <c r="P37" s="52"/>
      <c r="Q37" s="52">
        <v>0</v>
      </c>
      <c r="R37" s="52">
        <v>0</v>
      </c>
      <c r="S37" s="52">
        <v>0</v>
      </c>
      <c r="T37" s="1"/>
    </row>
    <row r="38" spans="1:20" ht="105.75" thickBot="1" x14ac:dyDescent="0.3">
      <c r="A38" s="54">
        <v>18</v>
      </c>
      <c r="B38" s="55">
        <v>46023</v>
      </c>
      <c r="C38" s="54" t="s">
        <v>99</v>
      </c>
      <c r="D38" s="56" t="s">
        <v>125</v>
      </c>
      <c r="E38" s="57" t="s">
        <v>116</v>
      </c>
      <c r="F38" s="41" t="s">
        <v>100</v>
      </c>
      <c r="G38" s="55">
        <v>44736</v>
      </c>
      <c r="H38" s="47" t="s">
        <v>120</v>
      </c>
      <c r="I38" s="58">
        <v>54900000</v>
      </c>
      <c r="J38" s="59">
        <v>0.1</v>
      </c>
      <c r="K38" s="54"/>
      <c r="L38" s="58">
        <v>36600000</v>
      </c>
      <c r="M38" s="58">
        <v>0</v>
      </c>
      <c r="N38" s="58"/>
      <c r="O38" s="58"/>
      <c r="P38" s="58"/>
      <c r="Q38" s="58">
        <v>0</v>
      </c>
      <c r="R38" s="58">
        <v>0</v>
      </c>
      <c r="S38" s="58">
        <v>0</v>
      </c>
      <c r="T38" s="1"/>
    </row>
    <row r="39" spans="1:20" s="64" customFormat="1" ht="18" thickBot="1" x14ac:dyDescent="0.35">
      <c r="A39" s="127" t="s">
        <v>46</v>
      </c>
      <c r="B39" s="128"/>
      <c r="C39" s="128"/>
      <c r="D39" s="128"/>
      <c r="E39" s="128"/>
      <c r="F39" s="128"/>
      <c r="G39" s="128"/>
      <c r="H39" s="129"/>
      <c r="I39" s="61">
        <f>SUM(I21:I38)</f>
        <v>289058370</v>
      </c>
      <c r="J39" s="60" t="s">
        <v>29</v>
      </c>
      <c r="K39" s="60" t="s">
        <v>29</v>
      </c>
      <c r="L39" s="61">
        <f>SUM(L21:L38)</f>
        <v>234082156</v>
      </c>
      <c r="M39" s="61">
        <f>SUM(M21:M38)</f>
        <v>0</v>
      </c>
      <c r="N39" s="62" t="s">
        <v>29</v>
      </c>
      <c r="O39" s="62" t="s">
        <v>29</v>
      </c>
      <c r="P39" s="61">
        <f>SUM(P21:P38)</f>
        <v>0</v>
      </c>
      <c r="Q39" s="61">
        <f>SUM(Q21:Q38)</f>
        <v>0</v>
      </c>
      <c r="R39" s="61">
        <f t="shared" ref="R39:S39" si="0">SUM(R21:R38)</f>
        <v>0</v>
      </c>
      <c r="S39" s="61">
        <f t="shared" si="0"/>
        <v>0</v>
      </c>
      <c r="T39" s="63"/>
    </row>
    <row r="41" spans="1:20" s="159" customFormat="1" ht="21.75" thickBot="1" x14ac:dyDescent="0.4">
      <c r="A41" s="160" t="s">
        <v>49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</row>
    <row r="42" spans="1:20" ht="76.5" customHeight="1" x14ac:dyDescent="0.25">
      <c r="A42" s="115" t="s">
        <v>69</v>
      </c>
      <c r="B42" s="115" t="s">
        <v>0</v>
      </c>
      <c r="C42" s="115" t="s">
        <v>1</v>
      </c>
      <c r="D42" s="115" t="s">
        <v>31</v>
      </c>
      <c r="E42" s="115" t="s">
        <v>32</v>
      </c>
      <c r="F42" s="115" t="s">
        <v>33</v>
      </c>
      <c r="G42" s="115" t="s">
        <v>34</v>
      </c>
      <c r="H42" s="115" t="s">
        <v>35</v>
      </c>
      <c r="I42" s="115" t="s">
        <v>36</v>
      </c>
      <c r="J42" s="115" t="s">
        <v>37</v>
      </c>
      <c r="K42" s="115" t="s">
        <v>38</v>
      </c>
      <c r="L42" s="101" t="s">
        <v>39</v>
      </c>
      <c r="M42" s="102"/>
      <c r="N42" s="117" t="s">
        <v>124</v>
      </c>
      <c r="O42" s="118"/>
      <c r="P42" s="102"/>
      <c r="Q42" s="124" t="s">
        <v>77</v>
      </c>
      <c r="R42" s="101" t="s">
        <v>75</v>
      </c>
      <c r="S42" s="102"/>
      <c r="T42" s="1"/>
    </row>
    <row r="43" spans="1:20" ht="15.75" customHeight="1" thickBot="1" x14ac:dyDescent="0.3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03"/>
      <c r="M43" s="104"/>
      <c r="N43" s="119"/>
      <c r="O43" s="120"/>
      <c r="P43" s="104"/>
      <c r="Q43" s="125"/>
      <c r="R43" s="103"/>
      <c r="S43" s="104"/>
      <c r="T43" s="1"/>
    </row>
    <row r="44" spans="1:20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23" t="s">
        <v>40</v>
      </c>
      <c r="M44" s="123" t="s">
        <v>41</v>
      </c>
      <c r="N44" s="105" t="s">
        <v>42</v>
      </c>
      <c r="O44" s="82" t="s">
        <v>43</v>
      </c>
      <c r="P44" s="5" t="s">
        <v>44</v>
      </c>
      <c r="Q44" s="125"/>
      <c r="R44" s="121" t="s">
        <v>19</v>
      </c>
      <c r="S44" s="123" t="s">
        <v>18</v>
      </c>
      <c r="T44" s="1"/>
    </row>
    <row r="45" spans="1:20" ht="39" thickBot="1" x14ac:dyDescent="0.3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34"/>
      <c r="O45" s="135"/>
      <c r="P45" s="8" t="s">
        <v>45</v>
      </c>
      <c r="Q45" s="138"/>
      <c r="R45" s="137"/>
      <c r="S45" s="126"/>
      <c r="T45" s="1"/>
    </row>
    <row r="46" spans="1:20" ht="15.75" thickBot="1" x14ac:dyDescent="0.3">
      <c r="A46" s="9">
        <v>1</v>
      </c>
      <c r="B46" s="10">
        <v>2</v>
      </c>
      <c r="C46" s="10">
        <v>3</v>
      </c>
      <c r="D46" s="10">
        <v>4</v>
      </c>
      <c r="E46" s="10">
        <v>5</v>
      </c>
      <c r="F46" s="10">
        <v>6</v>
      </c>
      <c r="G46" s="10">
        <v>7</v>
      </c>
      <c r="H46" s="10">
        <v>8</v>
      </c>
      <c r="I46" s="10">
        <v>9</v>
      </c>
      <c r="J46" s="10">
        <v>10</v>
      </c>
      <c r="K46" s="10">
        <v>11</v>
      </c>
      <c r="L46" s="10">
        <v>12</v>
      </c>
      <c r="M46" s="10">
        <v>13</v>
      </c>
      <c r="N46" s="11">
        <v>14</v>
      </c>
      <c r="O46" s="11">
        <v>15</v>
      </c>
      <c r="P46" s="10">
        <v>16</v>
      </c>
      <c r="Q46" s="10">
        <v>17</v>
      </c>
      <c r="R46" s="10">
        <v>18</v>
      </c>
      <c r="S46" s="10">
        <v>19</v>
      </c>
      <c r="T46" s="1"/>
    </row>
    <row r="47" spans="1:20" ht="15.75" thickBot="1" x14ac:dyDescent="0.3">
      <c r="A47" s="27" t="s">
        <v>76</v>
      </c>
      <c r="B47" s="26" t="s">
        <v>76</v>
      </c>
      <c r="C47" s="26" t="s">
        <v>76</v>
      </c>
      <c r="D47" s="26" t="s">
        <v>76</v>
      </c>
      <c r="E47" s="26" t="s">
        <v>76</v>
      </c>
      <c r="F47" s="26" t="s">
        <v>76</v>
      </c>
      <c r="G47" s="26" t="s">
        <v>76</v>
      </c>
      <c r="H47" s="26" t="s">
        <v>76</v>
      </c>
      <c r="I47" s="26" t="s">
        <v>76</v>
      </c>
      <c r="J47" s="26" t="s">
        <v>76</v>
      </c>
      <c r="K47" s="26" t="s">
        <v>76</v>
      </c>
      <c r="L47" s="24">
        <v>0</v>
      </c>
      <c r="M47" s="24">
        <v>0</v>
      </c>
      <c r="N47" s="12" t="s">
        <v>76</v>
      </c>
      <c r="O47" s="13" t="s">
        <v>76</v>
      </c>
      <c r="P47" s="31">
        <v>0</v>
      </c>
      <c r="Q47" s="31">
        <v>0</v>
      </c>
      <c r="R47" s="31">
        <v>0</v>
      </c>
      <c r="S47" s="31">
        <v>0</v>
      </c>
      <c r="T47" s="1"/>
    </row>
    <row r="48" spans="1:20" s="177" customFormat="1" ht="16.5" thickBot="1" x14ac:dyDescent="0.3">
      <c r="A48" s="161" t="s">
        <v>48</v>
      </c>
      <c r="B48" s="162"/>
      <c r="C48" s="162"/>
      <c r="D48" s="162"/>
      <c r="E48" s="162"/>
      <c r="F48" s="162"/>
      <c r="G48" s="162"/>
      <c r="H48" s="163"/>
      <c r="I48" s="171"/>
      <c r="J48" s="172" t="s">
        <v>29</v>
      </c>
      <c r="K48" s="172" t="s">
        <v>29</v>
      </c>
      <c r="L48" s="173">
        <v>0</v>
      </c>
      <c r="M48" s="173">
        <v>0</v>
      </c>
      <c r="N48" s="174" t="s">
        <v>29</v>
      </c>
      <c r="O48" s="174" t="s">
        <v>29</v>
      </c>
      <c r="P48" s="175">
        <v>0</v>
      </c>
      <c r="Q48" s="175">
        <v>0</v>
      </c>
      <c r="R48" s="175">
        <v>0</v>
      </c>
      <c r="S48" s="175">
        <v>0</v>
      </c>
      <c r="T48" s="176"/>
    </row>
    <row r="49" spans="1:23" ht="14.25" customHeight="1" x14ac:dyDescent="0.25"/>
    <row r="50" spans="1:23" s="159" customFormat="1" ht="18" customHeight="1" thickBot="1" x14ac:dyDescent="0.4">
      <c r="A50" s="158" t="s">
        <v>64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</row>
    <row r="51" spans="1:23" ht="51" customHeight="1" x14ac:dyDescent="0.25">
      <c r="A51" s="115" t="s">
        <v>68</v>
      </c>
      <c r="B51" s="115" t="s">
        <v>0</v>
      </c>
      <c r="C51" s="115" t="s">
        <v>1</v>
      </c>
      <c r="D51" s="115" t="s">
        <v>50</v>
      </c>
      <c r="E51" s="115" t="s">
        <v>51</v>
      </c>
      <c r="F51" s="115" t="s">
        <v>52</v>
      </c>
      <c r="G51" s="115" t="s">
        <v>53</v>
      </c>
      <c r="H51" s="115" t="s">
        <v>35</v>
      </c>
      <c r="I51" s="101" t="s">
        <v>54</v>
      </c>
      <c r="J51" s="102"/>
      <c r="K51" s="124" t="s">
        <v>55</v>
      </c>
      <c r="L51" s="115" t="s">
        <v>56</v>
      </c>
      <c r="M51" s="101" t="s">
        <v>57</v>
      </c>
      <c r="N51" s="124"/>
      <c r="O51" s="101" t="s">
        <v>58</v>
      </c>
      <c r="P51" s="102"/>
      <c r="Q51" s="124" t="s">
        <v>59</v>
      </c>
      <c r="R51" s="115" t="s">
        <v>73</v>
      </c>
      <c r="S51" s="101" t="s">
        <v>74</v>
      </c>
      <c r="T51" s="124"/>
      <c r="U51" s="101" t="s">
        <v>75</v>
      </c>
      <c r="V51" s="102"/>
      <c r="W51" s="1"/>
    </row>
    <row r="52" spans="1:23" ht="15.75" customHeight="1" thickBot="1" x14ac:dyDescent="0.3">
      <c r="A52" s="116"/>
      <c r="B52" s="116"/>
      <c r="C52" s="116"/>
      <c r="D52" s="116"/>
      <c r="E52" s="116"/>
      <c r="F52" s="116"/>
      <c r="G52" s="116"/>
      <c r="H52" s="116"/>
      <c r="I52" s="103"/>
      <c r="J52" s="104"/>
      <c r="K52" s="125"/>
      <c r="L52" s="116"/>
      <c r="M52" s="131"/>
      <c r="N52" s="132"/>
      <c r="O52" s="103"/>
      <c r="P52" s="104"/>
      <c r="Q52" s="125"/>
      <c r="R52" s="116"/>
      <c r="S52" s="131"/>
      <c r="T52" s="132"/>
      <c r="U52" s="103"/>
      <c r="V52" s="104"/>
      <c r="W52" s="1"/>
    </row>
    <row r="53" spans="1:23" ht="75.75" customHeight="1" x14ac:dyDescent="0.25">
      <c r="A53" s="116"/>
      <c r="B53" s="116"/>
      <c r="C53" s="116"/>
      <c r="D53" s="116"/>
      <c r="E53" s="116"/>
      <c r="F53" s="116"/>
      <c r="G53" s="116"/>
      <c r="H53" s="116"/>
      <c r="I53" s="123" t="s">
        <v>60</v>
      </c>
      <c r="J53" s="123" t="s">
        <v>61</v>
      </c>
      <c r="K53" s="125"/>
      <c r="L53" s="116"/>
      <c r="M53" s="115" t="s">
        <v>40</v>
      </c>
      <c r="N53" s="133" t="s">
        <v>41</v>
      </c>
      <c r="O53" s="82" t="s">
        <v>62</v>
      </c>
      <c r="P53" s="80" t="s">
        <v>18</v>
      </c>
      <c r="Q53" s="125"/>
      <c r="R53" s="116"/>
      <c r="S53" s="115" t="s">
        <v>79</v>
      </c>
      <c r="T53" s="67" t="s">
        <v>78</v>
      </c>
      <c r="U53" s="121" t="s">
        <v>19</v>
      </c>
      <c r="V53" s="123" t="s">
        <v>18</v>
      </c>
      <c r="W53" s="1"/>
    </row>
    <row r="54" spans="1:23" ht="15.75" thickBot="1" x14ac:dyDescent="0.3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38"/>
      <c r="L54" s="126"/>
      <c r="M54" s="126"/>
      <c r="N54" s="134"/>
      <c r="O54" s="135"/>
      <c r="P54" s="136"/>
      <c r="Q54" s="138"/>
      <c r="R54" s="126"/>
      <c r="S54" s="126"/>
      <c r="T54" s="69"/>
      <c r="U54" s="137"/>
      <c r="V54" s="126"/>
      <c r="W54" s="1"/>
    </row>
    <row r="55" spans="1:23" ht="15.75" thickBot="1" x14ac:dyDescent="0.3">
      <c r="A55" s="9">
        <v>1</v>
      </c>
      <c r="B55" s="10">
        <v>2</v>
      </c>
      <c r="C55" s="10">
        <v>3</v>
      </c>
      <c r="D55" s="10">
        <v>4</v>
      </c>
      <c r="E55" s="10">
        <v>5</v>
      </c>
      <c r="F55" s="10">
        <v>6</v>
      </c>
      <c r="G55" s="10">
        <v>7</v>
      </c>
      <c r="H55" s="10">
        <v>8</v>
      </c>
      <c r="I55" s="10">
        <v>9</v>
      </c>
      <c r="J55" s="10">
        <v>10</v>
      </c>
      <c r="K55" s="10">
        <v>11</v>
      </c>
      <c r="L55" s="10">
        <v>12</v>
      </c>
      <c r="M55" s="10">
        <v>13</v>
      </c>
      <c r="N55" s="11">
        <v>14</v>
      </c>
      <c r="O55" s="11">
        <v>15</v>
      </c>
      <c r="P55" s="10">
        <v>16</v>
      </c>
      <c r="Q55" s="10">
        <v>17</v>
      </c>
      <c r="R55" s="14">
        <v>18</v>
      </c>
      <c r="S55" s="15">
        <v>19</v>
      </c>
      <c r="T55" s="16">
        <v>20</v>
      </c>
      <c r="U55" s="16">
        <v>21</v>
      </c>
      <c r="V55" s="16">
        <v>22</v>
      </c>
      <c r="W55" s="1"/>
    </row>
    <row r="56" spans="1:23" ht="15.75" thickBot="1" x14ac:dyDescent="0.3">
      <c r="A56" s="17" t="s">
        <v>76</v>
      </c>
      <c r="B56" s="25" t="s">
        <v>76</v>
      </c>
      <c r="C56" s="25" t="s">
        <v>76</v>
      </c>
      <c r="D56" s="25" t="s">
        <v>76</v>
      </c>
      <c r="E56" s="25" t="s">
        <v>76</v>
      </c>
      <c r="F56" s="25" t="s">
        <v>76</v>
      </c>
      <c r="G56" s="25" t="s">
        <v>76</v>
      </c>
      <c r="H56" s="25" t="s">
        <v>76</v>
      </c>
      <c r="I56" s="25" t="s">
        <v>76</v>
      </c>
      <c r="J56" s="25" t="s">
        <v>76</v>
      </c>
      <c r="K56" s="21">
        <v>0</v>
      </c>
      <c r="L56" s="25" t="s">
        <v>76</v>
      </c>
      <c r="M56" s="21">
        <v>0</v>
      </c>
      <c r="N56" s="18">
        <v>0</v>
      </c>
      <c r="O56" s="19">
        <v>0</v>
      </c>
      <c r="P56" s="21">
        <v>0</v>
      </c>
      <c r="Q56" s="21">
        <v>0</v>
      </c>
      <c r="R56" s="22" t="s">
        <v>76</v>
      </c>
      <c r="S56" s="23">
        <v>0</v>
      </c>
      <c r="T56" s="18">
        <v>0</v>
      </c>
      <c r="U56" s="18">
        <v>0</v>
      </c>
      <c r="V56" s="18">
        <v>0</v>
      </c>
      <c r="W56" s="1"/>
    </row>
    <row r="57" spans="1:23" s="170" customFormat="1" ht="16.5" thickBot="1" x14ac:dyDescent="0.3">
      <c r="A57" s="161" t="s">
        <v>63</v>
      </c>
      <c r="B57" s="162"/>
      <c r="C57" s="162"/>
      <c r="D57" s="162"/>
      <c r="E57" s="162"/>
      <c r="F57" s="162"/>
      <c r="G57" s="162"/>
      <c r="H57" s="162"/>
      <c r="I57" s="162"/>
      <c r="J57" s="163"/>
      <c r="K57" s="164">
        <v>0</v>
      </c>
      <c r="L57" s="165" t="s">
        <v>29</v>
      </c>
      <c r="M57" s="164">
        <v>0</v>
      </c>
      <c r="N57" s="166">
        <v>0</v>
      </c>
      <c r="O57" s="166">
        <v>0</v>
      </c>
      <c r="P57" s="164">
        <v>0</v>
      </c>
      <c r="Q57" s="164">
        <v>0</v>
      </c>
      <c r="R57" s="167" t="s">
        <v>76</v>
      </c>
      <c r="S57" s="168">
        <v>0</v>
      </c>
      <c r="T57" s="164">
        <v>0</v>
      </c>
      <c r="U57" s="164">
        <v>0</v>
      </c>
      <c r="V57" s="164">
        <v>0</v>
      </c>
      <c r="W57" s="169"/>
    </row>
    <row r="58" spans="1:23" ht="16.5" customHeight="1" x14ac:dyDescent="0.25"/>
    <row r="59" spans="1:23" ht="20.25" x14ac:dyDescent="0.3">
      <c r="A59" s="144" t="s">
        <v>126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3"/>
      <c r="L59" s="143"/>
      <c r="M59" s="143"/>
    </row>
    <row r="60" spans="1:23" ht="14.25" customHeight="1" x14ac:dyDescent="0.3">
      <c r="A60" s="145" t="s">
        <v>68</v>
      </c>
      <c r="B60" s="146" t="s">
        <v>65</v>
      </c>
      <c r="C60" s="146"/>
      <c r="D60" s="146"/>
      <c r="E60" s="146"/>
      <c r="F60" s="146"/>
      <c r="G60" s="145" t="s">
        <v>130</v>
      </c>
      <c r="H60" s="146"/>
      <c r="I60" s="146"/>
      <c r="J60" s="146"/>
      <c r="K60" s="38"/>
      <c r="L60" s="38"/>
      <c r="M60" s="38"/>
    </row>
    <row r="61" spans="1:23" ht="9.75" customHeight="1" x14ac:dyDescent="0.3">
      <c r="A61" s="145"/>
      <c r="B61" s="146"/>
      <c r="C61" s="146"/>
      <c r="D61" s="146"/>
      <c r="E61" s="146"/>
      <c r="F61" s="146"/>
      <c r="G61" s="146"/>
      <c r="H61" s="146"/>
      <c r="I61" s="146"/>
      <c r="J61" s="146"/>
      <c r="K61" s="38"/>
      <c r="L61" s="38"/>
      <c r="M61" s="38"/>
    </row>
    <row r="62" spans="1:23" ht="18.75" x14ac:dyDescent="0.3">
      <c r="A62" s="145"/>
      <c r="B62" s="146"/>
      <c r="C62" s="146"/>
      <c r="D62" s="146"/>
      <c r="E62" s="146"/>
      <c r="F62" s="146"/>
      <c r="G62" s="146" t="s">
        <v>40</v>
      </c>
      <c r="H62" s="146"/>
      <c r="I62" s="146" t="s">
        <v>41</v>
      </c>
      <c r="J62" s="146"/>
      <c r="K62" s="38"/>
      <c r="L62" s="38"/>
      <c r="M62" s="38"/>
    </row>
    <row r="63" spans="1:23" ht="6" customHeight="1" x14ac:dyDescent="0.3">
      <c r="A63" s="145"/>
      <c r="B63" s="146"/>
      <c r="C63" s="146"/>
      <c r="D63" s="146"/>
      <c r="E63" s="146"/>
      <c r="F63" s="146"/>
      <c r="G63" s="146"/>
      <c r="H63" s="146"/>
      <c r="I63" s="146"/>
      <c r="J63" s="146"/>
      <c r="K63" s="38"/>
      <c r="L63" s="38"/>
      <c r="M63" s="38"/>
    </row>
    <row r="64" spans="1:23" ht="27" customHeight="1" x14ac:dyDescent="0.3">
      <c r="A64" s="147">
        <v>1</v>
      </c>
      <c r="B64" s="148" t="s">
        <v>66</v>
      </c>
      <c r="C64" s="148"/>
      <c r="D64" s="148"/>
      <c r="E64" s="148"/>
      <c r="F64" s="148"/>
      <c r="G64" s="149">
        <f>H13</f>
        <v>0</v>
      </c>
      <c r="H64" s="149"/>
      <c r="I64" s="149">
        <f>V13</f>
        <v>0</v>
      </c>
      <c r="J64" s="149"/>
      <c r="K64" s="38"/>
      <c r="L64" s="38"/>
      <c r="M64" s="38"/>
    </row>
    <row r="65" spans="1:13" ht="36" customHeight="1" x14ac:dyDescent="0.3">
      <c r="A65" s="150">
        <v>2</v>
      </c>
      <c r="B65" s="151" t="s">
        <v>70</v>
      </c>
      <c r="C65" s="152"/>
      <c r="D65" s="152"/>
      <c r="E65" s="152"/>
      <c r="F65" s="153"/>
      <c r="G65" s="154">
        <v>234082.15</v>
      </c>
      <c r="H65" s="154"/>
      <c r="I65" s="154">
        <v>0</v>
      </c>
      <c r="J65" s="154"/>
      <c r="K65" s="38"/>
      <c r="L65" s="38"/>
      <c r="M65" s="38"/>
    </row>
    <row r="66" spans="1:13" ht="39.75" customHeight="1" x14ac:dyDescent="0.3">
      <c r="A66" s="147">
        <v>3</v>
      </c>
      <c r="B66" s="151" t="s">
        <v>71</v>
      </c>
      <c r="C66" s="152"/>
      <c r="D66" s="152"/>
      <c r="E66" s="152"/>
      <c r="F66" s="153"/>
      <c r="G66" s="149">
        <f>L48</f>
        <v>0</v>
      </c>
      <c r="H66" s="149"/>
      <c r="I66" s="149">
        <f>M48</f>
        <v>0</v>
      </c>
      <c r="J66" s="149"/>
      <c r="K66" s="38"/>
      <c r="L66" s="38"/>
      <c r="M66" s="38"/>
    </row>
    <row r="67" spans="1:13" ht="31.5" customHeight="1" x14ac:dyDescent="0.3">
      <c r="A67" s="147">
        <v>4</v>
      </c>
      <c r="B67" s="155" t="s">
        <v>67</v>
      </c>
      <c r="C67" s="152"/>
      <c r="D67" s="152"/>
      <c r="E67" s="152"/>
      <c r="F67" s="153"/>
      <c r="G67" s="149">
        <f>M57</f>
        <v>0</v>
      </c>
      <c r="H67" s="149"/>
      <c r="I67" s="149">
        <f>N57</f>
        <v>0</v>
      </c>
      <c r="J67" s="149"/>
      <c r="K67" s="38"/>
      <c r="L67" s="38"/>
      <c r="M67" s="38"/>
    </row>
    <row r="68" spans="1:13" ht="28.5" customHeight="1" x14ac:dyDescent="0.3">
      <c r="A68" s="156" t="s">
        <v>72</v>
      </c>
      <c r="B68" s="156"/>
      <c r="C68" s="156"/>
      <c r="D68" s="156"/>
      <c r="E68" s="156"/>
      <c r="F68" s="156"/>
      <c r="G68" s="157">
        <f>SUM(G64:H67)</f>
        <v>234082.15</v>
      </c>
      <c r="H68" s="157"/>
      <c r="I68" s="157">
        <f>SUM(I64:J67)</f>
        <v>0</v>
      </c>
      <c r="J68" s="157"/>
      <c r="K68" s="38"/>
      <c r="L68" s="38"/>
      <c r="M68" s="38"/>
    </row>
    <row r="69" spans="1:13" ht="28.5" customHeight="1" x14ac:dyDescent="0.3">
      <c r="A69" s="139"/>
      <c r="B69" s="139"/>
      <c r="C69" s="139"/>
      <c r="D69" s="139"/>
      <c r="E69" s="139"/>
      <c r="F69" s="139"/>
      <c r="G69" s="140"/>
      <c r="H69" s="140"/>
      <c r="I69" s="140"/>
      <c r="J69" s="140"/>
      <c r="K69" s="38"/>
      <c r="L69" s="38"/>
      <c r="M69" s="38"/>
    </row>
    <row r="70" spans="1:13" ht="21.75" customHeight="1" x14ac:dyDescent="0.25">
      <c r="A70" s="141" t="s">
        <v>129</v>
      </c>
      <c r="B70" s="141"/>
      <c r="C70" s="141"/>
      <c r="D70" s="141"/>
      <c r="E70" s="141"/>
      <c r="F70" s="141"/>
      <c r="G70" s="141"/>
      <c r="H70" s="141"/>
    </row>
    <row r="71" spans="1:13" ht="16.5" customHeight="1" x14ac:dyDescent="0.25">
      <c r="A71" s="142"/>
      <c r="B71" s="142"/>
      <c r="C71" s="142"/>
      <c r="D71" s="142"/>
      <c r="E71" s="142"/>
      <c r="F71" s="142"/>
      <c r="G71" s="142"/>
      <c r="H71" s="142"/>
    </row>
    <row r="72" spans="1:13" ht="23.25" customHeight="1" x14ac:dyDescent="0.3">
      <c r="A72" s="65" t="s">
        <v>127</v>
      </c>
      <c r="B72" s="65"/>
      <c r="C72" s="65"/>
      <c r="D72" s="65"/>
      <c r="E72" s="65"/>
      <c r="F72" s="65"/>
      <c r="G72" s="65"/>
      <c r="H72" s="66"/>
      <c r="I72" s="66"/>
    </row>
  </sheetData>
  <mergeCells count="139">
    <mergeCell ref="A70:H70"/>
    <mergeCell ref="A59:J59"/>
    <mergeCell ref="L51:L54"/>
    <mergeCell ref="M51:N52"/>
    <mergeCell ref="O51:P52"/>
    <mergeCell ref="Q51:Q54"/>
    <mergeCell ref="O44:O45"/>
    <mergeCell ref="R44:R45"/>
    <mergeCell ref="S44:S45"/>
    <mergeCell ref="N42:P43"/>
    <mergeCell ref="N44:N45"/>
    <mergeCell ref="A68:F68"/>
    <mergeCell ref="G68:H68"/>
    <mergeCell ref="I68:J68"/>
    <mergeCell ref="B66:F66"/>
    <mergeCell ref="B67:F67"/>
    <mergeCell ref="G60:J61"/>
    <mergeCell ref="G62:H63"/>
    <mergeCell ref="I62:J63"/>
    <mergeCell ref="G64:H64"/>
    <mergeCell ref="I64:J64"/>
    <mergeCell ref="G65:H65"/>
    <mergeCell ref="I65:J65"/>
    <mergeCell ref="G66:H66"/>
    <mergeCell ref="I66:J66"/>
    <mergeCell ref="G67:H67"/>
    <mergeCell ref="I67:J67"/>
    <mergeCell ref="A1:W1"/>
    <mergeCell ref="A60:A63"/>
    <mergeCell ref="B60:F63"/>
    <mergeCell ref="B64:F64"/>
    <mergeCell ref="B65:F65"/>
    <mergeCell ref="V53:V54"/>
    <mergeCell ref="A57:J57"/>
    <mergeCell ref="A50:M50"/>
    <mergeCell ref="R51:R54"/>
    <mergeCell ref="S51:T52"/>
    <mergeCell ref="I53:I54"/>
    <mergeCell ref="J53:J54"/>
    <mergeCell ref="M53:M54"/>
    <mergeCell ref="N53:N54"/>
    <mergeCell ref="O53:O54"/>
    <mergeCell ref="P53:P54"/>
    <mergeCell ref="S53:S54"/>
    <mergeCell ref="U53:U54"/>
    <mergeCell ref="K51:K54"/>
    <mergeCell ref="U51:V52"/>
    <mergeCell ref="Q42:Q45"/>
    <mergeCell ref="R42:S43"/>
    <mergeCell ref="T53:T54"/>
    <mergeCell ref="A41:M41"/>
    <mergeCell ref="A15:L15"/>
    <mergeCell ref="I42:I45"/>
    <mergeCell ref="J42:J45"/>
    <mergeCell ref="K42:K45"/>
    <mergeCell ref="L42:M43"/>
    <mergeCell ref="L44:L45"/>
    <mergeCell ref="M44:M45"/>
    <mergeCell ref="A39:H39"/>
    <mergeCell ref="B42:B45"/>
    <mergeCell ref="C42:C45"/>
    <mergeCell ref="D42:D45"/>
    <mergeCell ref="E42:E45"/>
    <mergeCell ref="F42:F45"/>
    <mergeCell ref="A42:A45"/>
    <mergeCell ref="A16:A19"/>
    <mergeCell ref="G42:G45"/>
    <mergeCell ref="H42:H45"/>
    <mergeCell ref="L18:L19"/>
    <mergeCell ref="M18:M19"/>
    <mergeCell ref="B51:B54"/>
    <mergeCell ref="C51:C54"/>
    <mergeCell ref="D51:D54"/>
    <mergeCell ref="E51:E54"/>
    <mergeCell ref="F51:F54"/>
    <mergeCell ref="G51:G54"/>
    <mergeCell ref="H51:H54"/>
    <mergeCell ref="I51:J52"/>
    <mergeCell ref="A48:H48"/>
    <mergeCell ref="A51:A54"/>
    <mergeCell ref="R16:S17"/>
    <mergeCell ref="N18:N19"/>
    <mergeCell ref="N11:O11"/>
    <mergeCell ref="N12:O12"/>
    <mergeCell ref="A13:C13"/>
    <mergeCell ref="N13:O13"/>
    <mergeCell ref="B16:B19"/>
    <mergeCell ref="C16:C19"/>
    <mergeCell ref="D16:D19"/>
    <mergeCell ref="E16:E19"/>
    <mergeCell ref="F16:F19"/>
    <mergeCell ref="G16:G19"/>
    <mergeCell ref="H16:H19"/>
    <mergeCell ref="I16:I19"/>
    <mergeCell ref="J16:J19"/>
    <mergeCell ref="K16:K19"/>
    <mergeCell ref="L16:M17"/>
    <mergeCell ref="N16:P17"/>
    <mergeCell ref="R18:R19"/>
    <mergeCell ref="S18:S19"/>
    <mergeCell ref="Q16:Q19"/>
    <mergeCell ref="A2:I2"/>
    <mergeCell ref="A3:A10"/>
    <mergeCell ref="P18:P19"/>
    <mergeCell ref="O18:O19"/>
    <mergeCell ref="T3:U4"/>
    <mergeCell ref="V3:W4"/>
    <mergeCell ref="X3:X4"/>
    <mergeCell ref="Y3:Y4"/>
    <mergeCell ref="I5:J5"/>
    <mergeCell ref="K5:K10"/>
    <mergeCell ref="L5:O5"/>
    <mergeCell ref="P5:P10"/>
    <mergeCell ref="Q5:Q10"/>
    <mergeCell ref="R5:R10"/>
    <mergeCell ref="T5:T10"/>
    <mergeCell ref="U5:U10"/>
    <mergeCell ref="V5:V10"/>
    <mergeCell ref="W5:W10"/>
    <mergeCell ref="I6:I10"/>
    <mergeCell ref="J6:J10"/>
    <mergeCell ref="L6:L10"/>
    <mergeCell ref="M6:O6"/>
    <mergeCell ref="M7:M10"/>
    <mergeCell ref="N7:O10"/>
    <mergeCell ref="H3:H10"/>
    <mergeCell ref="I3:N4"/>
    <mergeCell ref="O3:O4"/>
    <mergeCell ref="P3:Q3"/>
    <mergeCell ref="P4:Q4"/>
    <mergeCell ref="R3:S3"/>
    <mergeCell ref="R4:S4"/>
    <mergeCell ref="S5:S10"/>
    <mergeCell ref="B3:B10"/>
    <mergeCell ref="C3:C10"/>
    <mergeCell ref="D3:D10"/>
    <mergeCell ref="E3:E10"/>
    <mergeCell ref="F3:F10"/>
    <mergeCell ref="G3:G10"/>
  </mergeCells>
  <pageMargins left="1.0236220472440944" right="3.937007874015748E-2" top="0.15748031496062992" bottom="0.15748031496062992" header="0.31496062992125984" footer="0.31496062992125984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Владимировна Крючкова</dc:creator>
  <cp:lastModifiedBy>Екатерина Владимировна Крючкова</cp:lastModifiedBy>
  <cp:lastPrinted>2026-01-26T11:50:19Z</cp:lastPrinted>
  <dcterms:created xsi:type="dcterms:W3CDTF">2025-09-22T11:46:57Z</dcterms:created>
  <dcterms:modified xsi:type="dcterms:W3CDTF">2026-01-26T11:52:17Z</dcterms:modified>
</cp:coreProperties>
</file>