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8970" activeTab="0"/>
  </bookViews>
  <sheets>
    <sheet name="0503121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<sst xmlns="http://schemas.openxmlformats.org/spreadsheetml/2006/main" count="475" uniqueCount="355">
  <si>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</si>
  <si>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</si>
  <si>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</si>
  <si>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</si>
  <si>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</si>
  <si>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</si>
  <si>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</si>
  <si>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</si>
  <si>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</si>
  <si>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</si>
  <si>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</si>
  <si>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</si>
  <si>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</si>
  <si>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</si>
  <si>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</si>
  <si>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</si>
  <si>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</si>
  <si>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</si>
  <si>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</si>
  <si>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</si>
  <si>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</si>
  <si>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</si>
  <si>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</si>
  <si>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</si>
  <si>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</si>
  <si>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</si>
  <si>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</si>
  <si>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</si>
  <si>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</si>
  <si>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</si>
  <si>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</si>
  <si>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</si>
  <si>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</si>
  <si>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</si>
  <si>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</si>
  <si>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</si>
  <si>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</si>
  <si>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</si>
  <si>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</si>
  <si>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</si>
  <si>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</si>
  <si>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</si>
  <si>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</si>
  <si>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</si>
  <si>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</si>
  <si>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</si>
  <si>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</si>
  <si>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</si>
  <si>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</si>
  <si>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</si>
  <si>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</si>
  <si>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</si>
  <si>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</si>
  <si>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</si>
  <si>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</si>
  <si>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</si>
  <si>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</si>
  <si>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</si>
  <si>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</si>
  <si>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</si>
  <si>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</si>
  <si>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</si>
  <si>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</si>
  <si>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</si>
  <si>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</si>
  <si>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</si>
  <si>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</si>
  <si>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</si>
  <si>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</si>
  <si>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</si>
  <si>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</si>
  <si>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</si>
  <si>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</si>
  <si>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</si>
  <si>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</si>
  <si>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</si>
  <si>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</si>
  <si>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</si>
  <si>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</si>
  <si>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</si>
  <si>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</si>
  <si>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</si>
  <si>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</si>
  <si>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</si>
  <si>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</si>
  <si>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</si>
  <si>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</si>
  <si>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</si>
  <si>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</si>
  <si>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</si>
  <si>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</si>
  <si>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</si>
  <si>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</si>
  <si>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</si>
  <si>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</si>
  <si>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</si>
  <si>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</si>
  <si>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</si>
  <si>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</si>
  <si>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</si>
  <si>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</si>
  <si>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</si>
  <si>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</si>
  <si>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</si>
  <si>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</si>
  <si>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</si>
  <si>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</si>
  <si>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</si>
  <si>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</si>
  <si>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</si>
  <si>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</si>
  <si>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</si>
  <si>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</si>
  <si>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</si>
  <si>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</si>
  <si>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</si>
  <si>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</si>
  <si>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</si>
  <si>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</si>
  <si>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</si>
  <si>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</si>
  <si>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</si>
  <si>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</si>
  <si>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</si>
  <si>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</si>
  <si>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</si>
  <si>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</si>
  <si>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</si>
  <si>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</si>
  <si>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</si>
  <si>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</si>
  <si>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</si>
  <si>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</si>
  <si>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</si>
  <si>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</si>
  <si>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</si>
  <si>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</si>
  <si>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</si>
  <si>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</si>
  <si>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</si>
  <si>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</si>
  <si>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</si>
  <si>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</si>
  <si>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</si>
  <si>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</si>
  <si>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</si>
  <si>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</si>
  <si>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</si>
  <si>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</si>
  <si>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</si>
  <si>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</si>
  <si>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</si>
  <si>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</si>
  <si>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</si>
  <si>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</si>
  <si>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</si>
  <si>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</si>
  <si>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</si>
  <si>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</si>
  <si>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</si>
  <si>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</si>
  <si>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</si>
  <si>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</si>
  <si>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</si>
  <si>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</si>
  <si>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</si>
  <si>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</si>
  <si>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</si>
  <si>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</si>
  <si>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</si>
  <si>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41X</t>
  </si>
  <si>
    <t>pravopr</t>
  </si>
  <si>
    <t>oktmor</t>
  </si>
  <si>
    <t>ukonf</t>
  </si>
  <si>
    <t>pprch</t>
  </si>
  <si>
    <r>
      <t xml:space="preserve">Налоговые доходы
            </t>
    </r>
    <r>
      <rPr>
        <sz val="9"/>
        <rFont val="Arial Cyr"/>
        <family val="0"/>
      </rPr>
      <t>в том числе:</t>
    </r>
  </si>
  <si>
    <r>
      <t xml:space="preserve">Доходы от собственности
            </t>
    </r>
    <r>
      <rPr>
        <sz val="9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</si>
  <si>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</t>
    </r>
    <r>
      <rPr>
        <sz val="9"/>
        <rFont val="Arial Cyr"/>
        <family val="0"/>
      </rPr>
      <t>в том числе:</t>
    </r>
  </si>
  <si>
    <r>
      <t xml:space="preserve">Штрафы, пени, неустойки, возмещения ущерба
            </t>
    </r>
    <r>
      <rPr>
        <sz val="9"/>
        <rFont val="Arial Cyr"/>
        <family val="0"/>
      </rPr>
      <t>в том числе:</t>
    </r>
  </si>
  <si>
    <r>
      <t xml:space="preserve">Безвозмездные денежные поступления текущего характера
            </t>
    </r>
    <r>
      <rPr>
        <sz val="9"/>
        <rFont val="Arial Cyr"/>
        <family val="0"/>
      </rPr>
      <t>в том числе:</t>
    </r>
  </si>
  <si>
    <r>
      <t xml:space="preserve">Безвозмездные денежные поступления капитального характера
           </t>
    </r>
    <r>
      <rPr>
        <sz val="9"/>
        <rFont val="Arial Cyr"/>
        <family val="0"/>
      </rPr>
      <t xml:space="preserve"> в том числе:</t>
    </r>
  </si>
  <si>
    <r>
      <t xml:space="preserve">Доходы от операций с активами
           </t>
    </r>
    <r>
      <rPr>
        <sz val="9"/>
        <rFont val="Arial Cyr"/>
        <family val="0"/>
      </rPr>
      <t xml:space="preserve"> в том числе:</t>
    </r>
  </si>
  <si>
    <t>070</t>
  </si>
  <si>
    <t>090</t>
  </si>
  <si>
    <r>
      <t xml:space="preserve">Прочие доходы
           </t>
    </r>
    <r>
      <rPr>
        <sz val="9"/>
        <rFont val="Arial Cyr"/>
        <family val="0"/>
      </rPr>
      <t xml:space="preserve"> в том числе:</t>
    </r>
  </si>
  <si>
    <r>
      <t xml:space="preserve">Безвозмездные неденежные поступления в сектор государственного управления
           </t>
    </r>
    <r>
      <rPr>
        <sz val="9"/>
        <rFont val="Arial Cyr"/>
        <family val="0"/>
      </rPr>
      <t xml:space="preserve"> в том числе:</t>
    </r>
  </si>
  <si>
    <r>
      <t xml:space="preserve">Оплата труда и начисления на выплаты по оплате труда
           </t>
    </r>
    <r>
      <rPr>
        <sz val="9"/>
        <rFont val="Arial Cyr"/>
        <family val="0"/>
      </rPr>
      <t>в том числе:</t>
    </r>
  </si>
  <si>
    <r>
      <t xml:space="preserve"> Оплата работ, услуг
            </t>
    </r>
    <r>
      <rPr>
        <sz val="9"/>
        <rFont val="Arial Cyr"/>
        <family val="0"/>
      </rPr>
      <t>в том числе:</t>
    </r>
  </si>
  <si>
    <r>
      <t xml:space="preserve">Обслуживание  государственного (муниципального) долга
            </t>
    </r>
    <r>
      <rPr>
        <sz val="9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</si>
  <si>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</t>
    </r>
    <r>
      <rPr>
        <sz val="9"/>
        <rFont val="Arial Cyr"/>
        <family val="0"/>
      </rPr>
      <t>в том числе:</t>
    </r>
  </si>
  <si>
    <r>
      <t xml:space="preserve">Безвозмездные перечисления бюджетам
            </t>
    </r>
    <r>
      <rPr>
        <sz val="9"/>
        <rFont val="Arial Cyr"/>
        <family val="0"/>
      </rPr>
      <t>в том числе:</t>
    </r>
  </si>
  <si>
    <r>
      <t xml:space="preserve">Расходы по операциям с активами
            </t>
    </r>
    <r>
      <rPr>
        <sz val="9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</si>
  <si>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</t>
    </r>
    <r>
      <rPr>
        <sz val="9"/>
        <rFont val="Arial Cyr"/>
        <family val="0"/>
      </rPr>
      <t xml:space="preserve">            в том числе:</t>
    </r>
  </si>
  <si>
    <t>280</t>
  </si>
  <si>
    <r>
      <t xml:space="preserve">Прочие расходы
            </t>
    </r>
    <r>
      <rPr>
        <sz val="9"/>
        <rFont val="Arial Cyr"/>
        <family val="0"/>
      </rPr>
      <t>в том числе:</t>
    </r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</si>
  <si>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</si>
  <si>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</si>
  <si>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</si>
  <si>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</si>
  <si>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</si>
  <si>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</si>
  <si>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</si>
  <si>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</si>
  <si>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</si>
  <si>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</si>
  <si>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</si>
  <si>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</si>
  <si>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</si>
  <si>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</si>
  <si>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</si>
  <si>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</si>
  <si>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</si>
  <si>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</si>
  <si>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</si>
  <si>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</si>
  <si>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</si>
  <si>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</si>
  <si>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</si>
  <si>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</si>
  <si>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</si>
  <si>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</si>
  <si>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</si>
  <si>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</si>
  <si>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</si>
  <si>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</si>
  <si>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</si>
  <si>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</si>
  <si>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</si>
  <si>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r>
      <t xml:space="preserve">Социальное обеспечение
            </t>
    </r>
    <r>
      <rPr>
        <sz val="9"/>
        <rFont val="Arial Cyr"/>
        <family val="0"/>
      </rPr>
      <t>в том числе:</t>
    </r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</si>
  <si>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</si>
  <si>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</si>
  <si>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</si>
  <si>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</si>
  <si>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</si>
  <si>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</si>
  <si>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35Х</t>
  </si>
  <si>
    <t>45Х</t>
  </si>
  <si>
    <t>Чистое поступление биологических активов</t>
  </si>
  <si>
    <t>380</t>
  </si>
  <si>
    <t>в том числе:
увеличение стоимости биологических активов</t>
  </si>
  <si>
    <t>381</t>
  </si>
  <si>
    <t>382</t>
  </si>
  <si>
    <t>46X</t>
  </si>
  <si>
    <t>уменьшение стоимости биологических активов</t>
  </si>
  <si>
    <t>Чистое изменение затрат на биотрансформацию</t>
  </si>
  <si>
    <t>395</t>
  </si>
  <si>
    <t>396</t>
  </si>
  <si>
    <t>397</t>
  </si>
  <si>
    <t>Доходы (стр. 020 + стр. 030 + стр. 040 + стр. 050 + стр. 060 + 
стр. 070 + стр. 090 + стр. 100 + стр. 110)</t>
  </si>
  <si>
    <t>Расходы (стр. 160 + стр. 170 + стр. 190 + стр. 210 + 
стр. 230 + стр. 240 + стр. 250 + стр. 260 + стр. 270)</t>
  </si>
  <si>
    <t>Чистый операционный результат
(стр. 301 - стр. 302),  (стр. 310 + стр. 410)</t>
  </si>
  <si>
    <t>Операции с нефинансовыми активами 
(стр. 320 + стр. 330 + стр. 350 + стр. 360 + стр. 370+ стр. 380 + стр. 390 + 
стр. 395 + стр. 400)</t>
  </si>
  <si>
    <t>Операции с обязательствами (стр. 520 + стр. 530 + стр. 540+ стр. 550 + 
стр. 560)</t>
  </si>
  <si>
    <t>Бюджет города Боровичи</t>
  </si>
  <si>
    <t>01 января 2024 г.</t>
  </si>
  <si>
    <t>02290545</t>
  </si>
  <si>
    <t>492</t>
  </si>
  <si>
    <t>5320008985</t>
  </si>
  <si>
    <t>ГОД</t>
  </si>
  <si>
    <t>01.01.2024</t>
  </si>
  <si>
    <t>3</t>
  </si>
  <si>
    <t>500</t>
  </si>
  <si>
    <t>49606101</t>
  </si>
  <si>
    <t>Налоги, пошлины и сборы</t>
  </si>
  <si>
    <t>291</t>
  </si>
  <si>
    <t>293</t>
  </si>
  <si>
    <t>Штрафы за нарушение законодательства о закупках и нарушение условий контрактов (договоров)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</si>
  <si>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</si>
  <si>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</si>
  <si>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</si>
  <si>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</si>
  <si>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Иные выплаты капитального характера физическим лицам</t>
  </si>
  <si>
    <t>298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</si>
  <si>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</si>
  <si>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</si>
  <si>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</si>
  <si>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</si>
  <si>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</si>
  <si>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</si>
  <si>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</si>
  <si>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</si>
  <si>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Перечисления текущего характера другим бюджетам бюджетной системы Российской Федерации</t>
  </si>
  <si>
    <t>251</t>
  </si>
  <si>
    <t>254</t>
  </si>
  <si>
    <t>Перечисления капитального характера другим бюджетам бюджетной системы Российской Федерации</t>
  </si>
  <si>
    <t>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</si>
  <si>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</si>
  <si>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</si>
  <si>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</si>
  <si>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</si>
  <si>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</si>
  <si>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Обслуживание внутреннего долга</t>
  </si>
  <si>
    <t>231</t>
  </si>
  <si>
    <t>221</t>
  </si>
  <si>
    <t>Услуги связи</t>
  </si>
  <si>
    <t>222</t>
  </si>
  <si>
    <t>Транспортные услуги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</si>
  <si>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</si>
  <si>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</si>
  <si>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</si>
  <si>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</si>
  <si>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</si>
  <si>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</si>
  <si>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</si>
  <si>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</si>
  <si>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</si>
  <si>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</si>
  <si>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</si>
  <si>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</si>
  <si>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213</t>
  </si>
  <si>
    <t>Начисления на выплаты по оплате труда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</si>
  <si>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</si>
  <si>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</si>
  <si>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</si>
  <si>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</si>
  <si>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физических лиц</t>
  </si>
  <si>
    <t>197</t>
  </si>
  <si>
    <t>199</t>
  </si>
  <si>
    <t>Прочие неденежные безвозмездные поступления</t>
  </si>
  <si>
    <t>Иные доходы</t>
  </si>
  <si>
    <t>189</t>
  </si>
  <si>
    <t>Доходы от выбытия активов</t>
  </si>
  <si>
    <t>172</t>
  </si>
  <si>
    <t>173</t>
  </si>
  <si>
    <t>Чрезвычайные доходы от операций с активами</t>
  </si>
  <si>
    <t>176</t>
  </si>
  <si>
    <t>Доходы от оценки активов и обязательств</t>
  </si>
  <si>
    <t>Поступления капитального характера от других бюджетов бюджетной системы Российской Федерации</t>
  </si>
  <si>
    <t>161</t>
  </si>
  <si>
    <t>151</t>
  </si>
  <si>
    <t>Поступления текущего характера от других бюджетов бюджетной системы Российской Федерации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</si>
  <si>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</si>
  <si>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</si>
  <si>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</si>
  <si>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</si>
  <si>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145</t>
  </si>
  <si>
    <t>Прочие доходы от сумм принудительного изъятия</t>
  </si>
  <si>
    <t>131</t>
  </si>
  <si>
    <t>Доходы от оказания платных услуг (работ)</t>
  </si>
  <si>
    <t>134</t>
  </si>
  <si>
    <t>Доходы от компенсации затрат</t>
  </si>
  <si>
    <t>121</t>
  </si>
  <si>
    <t>Доходы от операционной аренды</t>
  </si>
  <si>
    <t>Платежи при пользовании природными ресурсами</t>
  </si>
  <si>
    <t>123</t>
  </si>
  <si>
    <t>129</t>
  </si>
  <si>
    <t>Иные доходы от собственности</t>
  </si>
  <si>
    <t>Налоги</t>
  </si>
  <si>
    <t>111</t>
  </si>
  <si>
    <t>Комитет финансов Администрации Боровичского муниципального района</t>
  </si>
  <si>
    <t>"08" февраля 2024г</t>
  </si>
  <si>
    <t>зам.начальника бюджетного отдела</t>
  </si>
  <si>
    <t>Н.С. Дедук</t>
  </si>
  <si>
    <t>О.Н. Трифанова</t>
  </si>
  <si>
    <t>Н.Ю. Дитяткина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</si>
</sst>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FC19]dd\ mmmm\ yyyy\ \г\.;@"/>
    <numFmt numFmtId="176" formatCode="#,##0.00;\ \-\ #,##0.00;\ \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</numFmts>
  <fonts count="3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9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24" xfId="0" applyNumberFormat="1" applyFont="1" applyFill="1" applyBorder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 wrapText="1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31" xfId="0" applyFont="1" applyBorder="1" applyAlignment="1" applyProtection="1">
      <alignment vertical="center"/>
      <protection/>
    </xf>
    <xf numFmtId="176" fontId="1" fillId="22" borderId="32" xfId="0" applyNumberFormat="1" applyFont="1" applyFill="1" applyBorder="1" applyAlignment="1" applyProtection="1">
      <alignment horizontal="right" wrapText="1"/>
      <protection/>
    </xf>
    <xf numFmtId="176" fontId="1" fillId="22" borderId="33" xfId="0" applyNumberFormat="1" applyFont="1" applyFill="1" applyBorder="1" applyAlignment="1" applyProtection="1">
      <alignment horizontal="right" wrapText="1"/>
      <protection/>
    </xf>
    <xf numFmtId="176" fontId="1" fillId="0" borderId="29" xfId="0" applyNumberFormat="1" applyFont="1" applyFill="1" applyBorder="1" applyAlignment="1" applyProtection="1">
      <alignment horizontal="right"/>
      <protection locked="0"/>
    </xf>
    <xf numFmtId="176" fontId="1" fillId="20" borderId="14" xfId="0" applyNumberFormat="1" applyFont="1" applyFill="1" applyBorder="1" applyAlignment="1" applyProtection="1">
      <alignment horizontal="right"/>
      <protection/>
    </xf>
    <xf numFmtId="176" fontId="1" fillId="4" borderId="34" xfId="0" applyNumberFormat="1" applyFont="1" applyFill="1" applyBorder="1" applyAlignment="1" applyProtection="1">
      <alignment horizontal="right" wrapText="1"/>
      <protection/>
    </xf>
    <xf numFmtId="176" fontId="1" fillId="24" borderId="29" xfId="0" applyNumberFormat="1" applyFont="1" applyFill="1" applyBorder="1" applyAlignment="1" applyProtection="1">
      <alignment horizontal="right" wrapText="1"/>
      <protection/>
    </xf>
    <xf numFmtId="176" fontId="1" fillId="24" borderId="35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4" borderId="36" xfId="0" applyNumberFormat="1" applyFont="1" applyFill="1" applyBorder="1" applyAlignment="1" applyProtection="1">
      <alignment horizontal="right" wrapText="1"/>
      <protection/>
    </xf>
    <xf numFmtId="176" fontId="1" fillId="24" borderId="28" xfId="0" applyNumberFormat="1" applyFont="1" applyFill="1" applyBorder="1" applyAlignment="1" applyProtection="1">
      <alignment horizontal="right" wrapText="1"/>
      <protection/>
    </xf>
    <xf numFmtId="176" fontId="1" fillId="4" borderId="34" xfId="0" applyNumberFormat="1" applyFont="1" applyFill="1" applyBorder="1" applyAlignment="1" applyProtection="1">
      <alignment horizontal="right"/>
      <protection/>
    </xf>
    <xf numFmtId="176" fontId="1" fillId="24" borderId="27" xfId="0" applyNumberFormat="1" applyFont="1" applyFill="1" applyBorder="1" applyAlignment="1" applyProtection="1">
      <alignment horizontal="right" wrapText="1"/>
      <protection/>
    </xf>
    <xf numFmtId="176" fontId="1" fillId="24" borderId="32" xfId="0" applyNumberFormat="1" applyFont="1" applyFill="1" applyBorder="1" applyAlignment="1" applyProtection="1">
      <alignment horizontal="right" wrapText="1"/>
      <protection/>
    </xf>
    <xf numFmtId="176" fontId="1" fillId="24" borderId="33" xfId="0" applyNumberFormat="1" applyFont="1" applyFill="1" applyBorder="1" applyAlignment="1" applyProtection="1">
      <alignment horizontal="right" wrapText="1"/>
      <protection/>
    </xf>
    <xf numFmtId="176" fontId="1" fillId="24" borderId="34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 wrapText="1"/>
      <protection locked="0"/>
    </xf>
    <xf numFmtId="176" fontId="1" fillId="0" borderId="29" xfId="0" applyNumberFormat="1" applyFont="1" applyFill="1" applyBorder="1" applyAlignment="1" applyProtection="1">
      <alignment horizontal="right" wrapText="1"/>
      <protection locked="0"/>
    </xf>
    <xf numFmtId="176" fontId="1" fillId="22" borderId="29" xfId="0" applyNumberFormat="1" applyFont="1" applyFill="1" applyBorder="1" applyAlignment="1" applyProtection="1">
      <alignment horizontal="right" wrapText="1"/>
      <protection/>
    </xf>
    <xf numFmtId="176" fontId="1" fillId="22" borderId="35" xfId="0" applyNumberFormat="1" applyFont="1" applyFill="1" applyBorder="1" applyAlignment="1" applyProtection="1">
      <alignment horizontal="right" wrapText="1"/>
      <protection/>
    </xf>
    <xf numFmtId="176" fontId="1" fillId="4" borderId="35" xfId="0" applyNumberFormat="1" applyFont="1" applyFill="1" applyBorder="1" applyAlignment="1" applyProtection="1">
      <alignment horizontal="right" wrapText="1"/>
      <protection/>
    </xf>
    <xf numFmtId="176" fontId="1" fillId="0" borderId="20" xfId="0" applyNumberFormat="1" applyFont="1" applyFill="1" applyBorder="1" applyAlignment="1" applyProtection="1">
      <alignment horizontal="right" wrapText="1"/>
      <protection locked="0"/>
    </xf>
    <xf numFmtId="176" fontId="1" fillId="0" borderId="28" xfId="0" applyNumberFormat="1" applyFont="1" applyFill="1" applyBorder="1" applyAlignment="1" applyProtection="1">
      <alignment horizontal="right" wrapText="1"/>
      <protection locked="0"/>
    </xf>
    <xf numFmtId="176" fontId="1" fillId="0" borderId="11" xfId="0" applyNumberFormat="1" applyFont="1" applyFill="1" applyBorder="1" applyAlignment="1" applyProtection="1">
      <alignment horizontal="right" wrapText="1"/>
      <protection locked="0"/>
    </xf>
    <xf numFmtId="176" fontId="1" fillId="22" borderId="27" xfId="0" applyNumberFormat="1" applyFont="1" applyFill="1" applyBorder="1" applyAlignment="1" applyProtection="1">
      <alignment horizontal="right" wrapText="1"/>
      <protection/>
    </xf>
    <xf numFmtId="176" fontId="1" fillId="22" borderId="34" xfId="0" applyNumberFormat="1" applyFont="1" applyFill="1" applyBorder="1" applyAlignment="1" applyProtection="1">
      <alignment horizontal="right" wrapText="1"/>
      <protection/>
    </xf>
    <xf numFmtId="176" fontId="1" fillId="24" borderId="37" xfId="0" applyNumberFormat="1" applyFont="1" applyFill="1" applyBorder="1" applyAlignment="1" applyProtection="1">
      <alignment horizontal="right" wrapText="1"/>
      <protection/>
    </xf>
    <xf numFmtId="176" fontId="1" fillId="0" borderId="37" xfId="0" applyNumberFormat="1" applyFont="1" applyFill="1" applyBorder="1" applyAlignment="1" applyProtection="1">
      <alignment horizontal="right" wrapText="1"/>
      <protection locked="0"/>
    </xf>
    <xf numFmtId="176" fontId="1" fillId="0" borderId="26" xfId="0" applyNumberFormat="1" applyFont="1" applyFill="1" applyBorder="1" applyAlignment="1" applyProtection="1">
      <alignment horizontal="right" wrapText="1"/>
      <protection locked="0"/>
    </xf>
    <xf numFmtId="176" fontId="1" fillId="24" borderId="16" xfId="0" applyNumberFormat="1" applyFont="1" applyFill="1" applyBorder="1" applyAlignment="1" applyProtection="1">
      <alignment horizontal="right" wrapText="1"/>
      <protection/>
    </xf>
    <xf numFmtId="176" fontId="1" fillId="24" borderId="38" xfId="0" applyNumberFormat="1" applyFont="1" applyFill="1" applyBorder="1" applyAlignment="1" applyProtection="1">
      <alignment horizontal="right" wrapText="1"/>
      <protection/>
    </xf>
    <xf numFmtId="176" fontId="1" fillId="0" borderId="16" xfId="0" applyNumberFormat="1" applyFont="1" applyFill="1" applyBorder="1" applyAlignment="1" applyProtection="1">
      <alignment horizontal="right" wrapText="1"/>
      <protection locked="0"/>
    </xf>
    <xf numFmtId="176" fontId="1" fillId="0" borderId="38" xfId="0" applyNumberFormat="1" applyFont="1" applyFill="1" applyBorder="1" applyAlignment="1" applyProtection="1">
      <alignment horizontal="right" wrapText="1"/>
      <protection locked="0"/>
    </xf>
    <xf numFmtId="176" fontId="1" fillId="0" borderId="39" xfId="0" applyNumberFormat="1" applyFont="1" applyFill="1" applyBorder="1" applyAlignment="1" applyProtection="1">
      <alignment horizontal="right" wrapText="1"/>
      <protection locked="0"/>
    </xf>
    <xf numFmtId="176" fontId="1" fillId="24" borderId="26" xfId="0" applyNumberFormat="1" applyFont="1" applyFill="1" applyBorder="1" applyAlignment="1" applyProtection="1">
      <alignment horizontal="right" wrapText="1"/>
      <protection/>
    </xf>
    <xf numFmtId="49" fontId="1" fillId="0" borderId="30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76" fontId="1" fillId="4" borderId="40" xfId="0" applyNumberFormat="1" applyFont="1" applyFill="1" applyBorder="1" applyAlignment="1" applyProtection="1">
      <alignment horizontal="right" wrapText="1"/>
      <protection/>
    </xf>
    <xf numFmtId="49" fontId="1" fillId="0" borderId="41" xfId="0" applyNumberFormat="1" applyFont="1" applyBorder="1" applyAlignment="1" applyProtection="1">
      <alignment horizontal="center"/>
      <protection locked="0"/>
    </xf>
    <xf numFmtId="176" fontId="1" fillId="22" borderId="35" xfId="0" applyNumberFormat="1" applyFont="1" applyFill="1" applyBorder="1" applyAlignment="1" applyProtection="1">
      <alignment horizontal="right"/>
      <protection/>
    </xf>
    <xf numFmtId="176" fontId="1" fillId="4" borderId="35" xfId="0" applyNumberFormat="1" applyFont="1" applyFill="1" applyBorder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left" indent="1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indent="7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49" fontId="1" fillId="0" borderId="0" xfId="0" applyNumberFormat="1" applyFont="1" applyFill="1" applyBorder="1" applyAlignment="1" applyProtection="1">
      <alignment horizontal="left" wrapText="1" indent="1"/>
      <protection locked="0"/>
    </xf>
    <xf numFmtId="49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/>
      <protection/>
    </xf>
    <xf numFmtId="176" fontId="1" fillId="0" borderId="42" xfId="0" applyNumberFormat="1" applyFont="1" applyFill="1" applyBorder="1" applyAlignment="1" applyProtection="1">
      <alignment horizontal="right"/>
      <protection locked="0"/>
    </xf>
    <xf numFmtId="176" fontId="1" fillId="22" borderId="28" xfId="0" applyNumberFormat="1" applyFont="1" applyFill="1" applyBorder="1" applyAlignment="1" applyProtection="1">
      <alignment horizontal="right" wrapText="1"/>
      <protection/>
    </xf>
    <xf numFmtId="176" fontId="1" fillId="24" borderId="43" xfId="0" applyNumberFormat="1" applyFont="1" applyFill="1" applyBorder="1" applyAlignment="1" applyProtection="1">
      <alignment horizontal="right" wrapText="1"/>
      <protection/>
    </xf>
    <xf numFmtId="49" fontId="1" fillId="20" borderId="11" xfId="0" applyNumberFormat="1" applyFont="1" applyFill="1" applyBorder="1" applyAlignment="1" applyProtection="1">
      <alignment horizontal="center"/>
      <protection/>
    </xf>
    <xf numFmtId="176" fontId="1" fillId="4" borderId="36" xfId="0" applyNumberFormat="1" applyFont="1" applyFill="1" applyBorder="1" applyAlignment="1" applyProtection="1">
      <alignment horizontal="right"/>
      <protection/>
    </xf>
    <xf numFmtId="49" fontId="28" fillId="0" borderId="0" xfId="90" applyNumberFormat="1" applyFont="1" applyAlignment="1">
      <alignment horizontal="left"/>
      <protection/>
    </xf>
    <xf numFmtId="176" fontId="1" fillId="6" borderId="27" xfId="0" applyNumberFormat="1" applyFont="1" applyFill="1" applyBorder="1" applyAlignment="1" applyProtection="1">
      <alignment horizontal="right" wrapText="1"/>
      <protection/>
    </xf>
    <xf numFmtId="176" fontId="1" fillId="6" borderId="34" xfId="0" applyNumberFormat="1" applyFont="1" applyFill="1" applyBorder="1" applyAlignment="1" applyProtection="1">
      <alignment horizontal="right" wrapText="1"/>
      <protection/>
    </xf>
    <xf numFmtId="176" fontId="1" fillId="22" borderId="15" xfId="0" applyNumberFormat="1" applyFont="1" applyFill="1" applyBorder="1" applyAlignment="1" applyProtection="1">
      <alignment horizontal="right" wrapText="1"/>
      <protection/>
    </xf>
    <xf numFmtId="176" fontId="1" fillId="22" borderId="44" xfId="0" applyNumberFormat="1" applyFont="1" applyFill="1" applyBorder="1" applyAlignment="1" applyProtection="1">
      <alignment horizontal="right" wrapText="1"/>
      <protection/>
    </xf>
    <xf numFmtId="49" fontId="1" fillId="20" borderId="45" xfId="0" applyNumberFormat="1" applyFont="1" applyFill="1" applyBorder="1" applyAlignment="1" applyProtection="1">
      <alignment horizontal="center"/>
      <protection/>
    </xf>
    <xf numFmtId="49" fontId="1" fillId="20" borderId="46" xfId="0" applyNumberFormat="1" applyFont="1" applyFill="1" applyBorder="1" applyAlignment="1" applyProtection="1">
      <alignment horizontal="center"/>
      <protection/>
    </xf>
    <xf numFmtId="0" fontId="27" fillId="0" borderId="47" xfId="0" applyFont="1" applyFill="1" applyBorder="1" applyAlignment="1" applyProtection="1">
      <alignment horizontal="left" wrapText="1" indent="4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176" fontId="1" fillId="6" borderId="29" xfId="0" applyNumberFormat="1" applyFont="1" applyFill="1" applyBorder="1" applyAlignment="1" applyProtection="1">
      <alignment horizontal="right"/>
      <protection locked="0"/>
    </xf>
    <xf numFmtId="176" fontId="1" fillId="6" borderId="35" xfId="0" applyNumberFormat="1" applyFont="1" applyFill="1" applyBorder="1" applyAlignment="1" applyProtection="1">
      <alignment horizontal="right"/>
      <protection locked="0"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/>
    </xf>
    <xf numFmtId="176" fontId="1" fillId="0" borderId="29" xfId="0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176" fontId="1" fillId="20" borderId="49" xfId="0" applyNumberFormat="1" applyFont="1" applyFill="1" applyBorder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176" fontId="1" fillId="22" borderId="29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 indent="4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76" fontId="1" fillId="24" borderId="20" xfId="0" applyNumberFormat="1" applyFont="1" applyFill="1" applyBorder="1" applyAlignment="1" applyProtection="1">
      <alignment horizontal="right" wrapText="1"/>
      <protection/>
    </xf>
    <xf numFmtId="176" fontId="1" fillId="6" borderId="29" xfId="0" applyNumberFormat="1" applyFont="1" applyFill="1" applyBorder="1" applyAlignment="1" applyProtection="1">
      <alignment horizontal="right" wrapText="1"/>
      <protection locked="0"/>
    </xf>
    <xf numFmtId="49" fontId="1" fillId="20" borderId="32" xfId="0" applyNumberFormat="1" applyFont="1" applyFill="1" applyBorder="1" applyAlignment="1" applyProtection="1">
      <alignment horizontal="center"/>
      <protection/>
    </xf>
    <xf numFmtId="176" fontId="1" fillId="6" borderId="35" xfId="0" applyNumberFormat="1" applyFont="1" applyFill="1" applyBorder="1" applyAlignment="1" applyProtection="1">
      <alignment horizontal="right" wrapText="1"/>
      <protection locked="0"/>
    </xf>
    <xf numFmtId="176" fontId="1" fillId="0" borderId="14" xfId="0" applyNumberFormat="1" applyFont="1" applyFill="1" applyBorder="1" applyAlignment="1" applyProtection="1">
      <alignment horizontal="right" wrapText="1"/>
      <protection locked="0"/>
    </xf>
    <xf numFmtId="176" fontId="1" fillId="0" borderId="32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/>
      <protection/>
    </xf>
    <xf numFmtId="176" fontId="1" fillId="20" borderId="31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/>
      <protection/>
    </xf>
    <xf numFmtId="176" fontId="1" fillId="20" borderId="20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 wrapText="1"/>
      <protection/>
    </xf>
    <xf numFmtId="176" fontId="1" fillId="20" borderId="28" xfId="0" applyNumberFormat="1" applyFont="1" applyFill="1" applyBorder="1" applyAlignment="1" applyProtection="1">
      <alignment horizontal="right" wrapText="1"/>
      <protection/>
    </xf>
    <xf numFmtId="176" fontId="1" fillId="24" borderId="44" xfId="0" applyNumberFormat="1" applyFont="1" applyFill="1" applyBorder="1" applyAlignment="1" applyProtection="1">
      <alignment horizontal="right" wrapText="1"/>
      <protection/>
    </xf>
    <xf numFmtId="49" fontId="1" fillId="20" borderId="50" xfId="0" applyNumberFormat="1" applyFont="1" applyFill="1" applyBorder="1" applyAlignment="1" applyProtection="1">
      <alignment horizontal="center"/>
      <protection/>
    </xf>
    <xf numFmtId="49" fontId="1" fillId="0" borderId="48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3" fillId="20" borderId="47" xfId="0" applyNumberFormat="1" applyFont="1" applyFill="1" applyBorder="1" applyAlignment="1" applyProtection="1">
      <alignment horizontal="left" wrapText="1" indent="1"/>
      <protection/>
    </xf>
    <xf numFmtId="49" fontId="4" fillId="20" borderId="47" xfId="0" applyNumberFormat="1" applyFont="1" applyFill="1" applyBorder="1" applyAlignment="1" applyProtection="1">
      <alignment horizontal="left" wrapText="1"/>
      <protection/>
    </xf>
    <xf numFmtId="49" fontId="1" fillId="0" borderId="47" xfId="0" applyNumberFormat="1" applyFont="1" applyFill="1" applyBorder="1" applyAlignment="1" applyProtection="1">
      <alignment horizontal="left" wrapText="1" indent="4"/>
      <protection/>
    </xf>
    <xf numFmtId="49" fontId="4" fillId="0" borderId="47" xfId="0" applyNumberFormat="1" applyFont="1" applyFill="1" applyBorder="1" applyAlignment="1" applyProtection="1">
      <alignment horizontal="left" wrapText="1"/>
      <protection locked="0"/>
    </xf>
    <xf numFmtId="49" fontId="4" fillId="20" borderId="51" xfId="0" applyNumberFormat="1" applyFont="1" applyFill="1" applyBorder="1" applyAlignment="1" applyProtection="1">
      <alignment horizontal="left" wrapText="1"/>
      <protection/>
    </xf>
    <xf numFmtId="49" fontId="1" fillId="0" borderId="51" xfId="0" applyNumberFormat="1" applyFont="1" applyFill="1" applyBorder="1" applyAlignment="1" applyProtection="1">
      <alignment horizontal="left" wrapText="1" indent="4"/>
      <protection/>
    </xf>
    <xf numFmtId="49" fontId="4" fillId="0" borderId="51" xfId="0" applyNumberFormat="1" applyFont="1" applyFill="1" applyBorder="1" applyAlignment="1" applyProtection="1">
      <alignment horizontal="left" wrapText="1"/>
      <protection locked="0"/>
    </xf>
    <xf numFmtId="49" fontId="1" fillId="0" borderId="52" xfId="0" applyNumberFormat="1" applyFont="1" applyFill="1" applyBorder="1" applyAlignment="1" applyProtection="1">
      <alignment horizontal="left" wrapText="1" indent="4"/>
      <protection/>
    </xf>
    <xf numFmtId="49" fontId="4" fillId="0" borderId="52" xfId="0" applyNumberFormat="1" applyFont="1" applyFill="1" applyBorder="1" applyAlignment="1" applyProtection="1">
      <alignment horizontal="left" wrapText="1"/>
      <protection locked="0"/>
    </xf>
    <xf numFmtId="49" fontId="1" fillId="0" borderId="28" xfId="0" applyNumberFormat="1" applyFont="1" applyFill="1" applyBorder="1" applyAlignment="1" applyProtection="1">
      <alignment horizontal="left" wrapText="1" indent="4"/>
      <protection/>
    </xf>
    <xf numFmtId="49" fontId="1" fillId="0" borderId="53" xfId="0" applyNumberFormat="1" applyFont="1" applyFill="1" applyBorder="1" applyAlignment="1" applyProtection="1">
      <alignment horizontal="left" wrapText="1" indent="4"/>
      <protection/>
    </xf>
    <xf numFmtId="49" fontId="4" fillId="20" borderId="0" xfId="0" applyNumberFormat="1" applyFont="1" applyFill="1" applyBorder="1" applyAlignment="1" applyProtection="1">
      <alignment horizontal="left" wrapText="1"/>
      <protection/>
    </xf>
    <xf numFmtId="49" fontId="1" fillId="20" borderId="47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 locked="0"/>
    </xf>
    <xf numFmtId="49" fontId="4" fillId="20" borderId="53" xfId="0" applyNumberFormat="1" applyFont="1" applyFill="1" applyBorder="1" applyAlignment="1" applyProtection="1">
      <alignment horizontal="left" wrapText="1"/>
      <protection/>
    </xf>
    <xf numFmtId="49" fontId="4" fillId="0" borderId="53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5" fillId="20" borderId="53" xfId="0" applyNumberFormat="1" applyFont="1" applyFill="1" applyBorder="1" applyAlignment="1" applyProtection="1">
      <alignment horizontal="left" wrapText="1"/>
      <protection/>
    </xf>
    <xf numFmtId="49" fontId="4" fillId="20" borderId="54" xfId="0" applyNumberFormat="1" applyFont="1" applyFill="1" applyBorder="1" applyAlignment="1" applyProtection="1">
      <alignment horizontal="left" wrapText="1"/>
      <protection/>
    </xf>
    <xf numFmtId="49" fontId="5" fillId="20" borderId="47" xfId="0" applyNumberFormat="1" applyFont="1" applyFill="1" applyBorder="1" applyAlignment="1" applyProtection="1">
      <alignment horizontal="left" wrapText="1"/>
      <protection/>
    </xf>
    <xf numFmtId="49" fontId="1" fillId="20" borderId="53" xfId="0" applyNumberFormat="1" applyFont="1" applyFill="1" applyBorder="1" applyAlignment="1" applyProtection="1">
      <alignment horizontal="left" wrapText="1" indent="4"/>
      <protection/>
    </xf>
    <xf numFmtId="49" fontId="4" fillId="20" borderId="55" xfId="0" applyNumberFormat="1" applyFont="1" applyFill="1" applyBorder="1" applyAlignment="1" applyProtection="1">
      <alignment horizontal="left" wrapText="1"/>
      <protection/>
    </xf>
    <xf numFmtId="49" fontId="1" fillId="20" borderId="55" xfId="0" applyNumberFormat="1" applyFont="1" applyFill="1" applyBorder="1" applyAlignment="1" applyProtection="1">
      <alignment horizontal="left" wrapText="1" indent="4"/>
      <protection/>
    </xf>
    <xf numFmtId="49" fontId="3" fillId="20" borderId="47" xfId="0" applyNumberFormat="1" applyFont="1" applyFill="1" applyBorder="1" applyAlignment="1" applyProtection="1">
      <alignment horizontal="left" wrapText="1"/>
      <protection/>
    </xf>
    <xf numFmtId="49" fontId="1" fillId="20" borderId="56" xfId="0" applyNumberFormat="1" applyFont="1" applyFill="1" applyBorder="1" applyAlignment="1" applyProtection="1">
      <alignment horizontal="left" wrapText="1" indent="4"/>
      <protection/>
    </xf>
    <xf numFmtId="49" fontId="5" fillId="20" borderId="47" xfId="0" applyNumberFormat="1" applyFont="1" applyFill="1" applyBorder="1" applyAlignment="1" applyProtection="1">
      <alignment horizontal="center" wrapText="1"/>
      <protection/>
    </xf>
    <xf numFmtId="176" fontId="1" fillId="4" borderId="34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left" wrapText="1"/>
      <protection/>
    </xf>
    <xf numFmtId="176" fontId="1" fillId="6" borderId="27" xfId="0" applyNumberFormat="1" applyFont="1" applyFill="1" applyBorder="1" applyAlignment="1" applyProtection="1">
      <alignment horizontal="right" wrapText="1"/>
      <protection locked="0"/>
    </xf>
    <xf numFmtId="176" fontId="1" fillId="6" borderId="35" xfId="0" applyNumberFormat="1" applyFont="1" applyFill="1" applyBorder="1" applyAlignment="1" applyProtection="1">
      <alignment horizontal="right" wrapText="1"/>
      <protection/>
    </xf>
    <xf numFmtId="49" fontId="1" fillId="26" borderId="53" xfId="0" applyNumberFormat="1" applyFont="1" applyFill="1" applyBorder="1" applyAlignment="1" applyProtection="1">
      <alignment horizontal="left" wrapText="1" indent="4"/>
      <protection/>
    </xf>
    <xf numFmtId="49" fontId="1" fillId="26" borderId="19" xfId="0" applyNumberFormat="1" applyFont="1" applyFill="1" applyBorder="1" applyAlignment="1" applyProtection="1">
      <alignment horizontal="center"/>
      <protection/>
    </xf>
    <xf numFmtId="49" fontId="1" fillId="26" borderId="20" xfId="0" applyNumberFormat="1" applyFont="1" applyFill="1" applyBorder="1" applyAlignment="1" applyProtection="1">
      <alignment horizontal="center"/>
      <protection locked="0"/>
    </xf>
    <xf numFmtId="176" fontId="1" fillId="26" borderId="29" xfId="0" applyNumberFormat="1" applyFont="1" applyFill="1" applyBorder="1" applyAlignment="1" applyProtection="1">
      <alignment horizontal="right" wrapText="1"/>
      <protection locked="0"/>
    </xf>
    <xf numFmtId="176" fontId="1" fillId="27" borderId="34" xfId="0" applyNumberFormat="1" applyFont="1" applyFill="1" applyBorder="1" applyAlignment="1" applyProtection="1">
      <alignment horizontal="right" wrapText="1"/>
      <protection/>
    </xf>
    <xf numFmtId="0" fontId="1" fillId="26" borderId="0" xfId="0" applyFont="1" applyFill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Fill="1" applyBorder="1" applyAlignment="1" applyProtection="1">
      <alignment horizontal="left" wrapText="1"/>
      <protection locked="0"/>
    </xf>
    <xf numFmtId="49" fontId="0" fillId="0" borderId="26" xfId="0" applyNumberFormat="1" applyFont="1" applyFill="1" applyBorder="1" applyAlignment="1" applyProtection="1">
      <alignment horizontal="right"/>
      <protection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38" xfId="0" applyNumberFormat="1" applyFont="1" applyFill="1" applyBorder="1" applyAlignment="1" applyProtection="1">
      <alignment horizontal="center" wrapText="1"/>
      <protection/>
    </xf>
    <xf numFmtId="49" fontId="0" fillId="0" borderId="26" xfId="0" applyNumberFormat="1" applyFill="1" applyBorder="1" applyAlignment="1" applyProtection="1">
      <alignment horizontal="right"/>
      <protection/>
    </xf>
    <xf numFmtId="0" fontId="1" fillId="0" borderId="38" xfId="0" applyFont="1" applyBorder="1" applyAlignment="1" applyProtection="1">
      <alignment horizontal="center" vertical="top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wrapText="1" indent="15"/>
      <protection locked="0"/>
    </xf>
    <xf numFmtId="49" fontId="5" fillId="0" borderId="0" xfId="0" applyNumberFormat="1" applyFont="1" applyFill="1" applyBorder="1" applyAlignment="1" applyProtection="1">
      <alignment horizontal="left" wrapText="1" indent="15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60">
      <selection activeCell="F199" sqref="F199"/>
    </sheetView>
  </sheetViews>
  <sheetFormatPr defaultColWidth="9.00390625" defaultRowHeight="12.75"/>
  <cols>
    <col min="1" max="1" width="55.75390625" style="2" customWidth="1"/>
    <col min="2" max="3" width="6.75390625" style="2" customWidth="1"/>
    <col min="4" max="4" width="23.75390625" style="2" customWidth="1"/>
    <col min="5" max="6" width="23.75390625" style="3" customWidth="1"/>
    <col min="7" max="8" width="11.75390625" style="4" hidden="1" customWidth="1"/>
    <col min="9" max="9" width="9.125" style="4" hidden="1" customWidth="1"/>
    <col min="10" max="10" width="35.75390625" style="4" hidden="1" customWidth="1"/>
    <col min="11" max="11" width="9.125" style="4" hidden="1" customWidth="1"/>
    <col min="12" max="16384" width="9.125" style="4" customWidth="1"/>
  </cols>
  <sheetData>
    <row r="1" spans="7:8" ht="9.75" customHeight="1">
      <c r="G1" s="46" t="s">
        <v>256</v>
      </c>
      <c r="H1" s="46" t="s">
        <v>122</v>
      </c>
    </row>
    <row r="2" spans="7:8" ht="9.75" customHeight="1">
      <c r="G2" s="46" t="s">
        <v>4</v>
      </c>
      <c r="H2" s="46" t="s">
        <v>123</v>
      </c>
    </row>
    <row r="3" spans="1:8" ht="15.75" customHeight="1">
      <c r="A3" s="212" t="s">
        <v>117</v>
      </c>
      <c r="B3" s="212"/>
      <c r="C3" s="212"/>
      <c r="D3" s="212"/>
      <c r="E3" s="212"/>
      <c r="F3" s="212"/>
      <c r="G3" s="46" t="s">
        <v>261</v>
      </c>
      <c r="H3" s="46" t="s">
        <v>124</v>
      </c>
    </row>
    <row r="4" spans="2:8" ht="15" customHeight="1" thickBot="1">
      <c r="B4" s="53"/>
      <c r="C4" s="53"/>
      <c r="D4" s="53"/>
      <c r="E4" s="54"/>
      <c r="F4" s="5" t="s">
        <v>0</v>
      </c>
      <c r="G4" s="46" t="s">
        <v>259</v>
      </c>
      <c r="H4" s="46" t="s">
        <v>125</v>
      </c>
    </row>
    <row r="5" spans="1:8" ht="12.75" customHeight="1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8" ht="12.75" customHeight="1">
      <c r="A6" s="11" t="s">
        <v>91</v>
      </c>
      <c r="B6" s="215" t="s">
        <v>254</v>
      </c>
      <c r="C6" s="215"/>
      <c r="D6" s="215"/>
      <c r="E6" s="9" t="s">
        <v>93</v>
      </c>
      <c r="F6" s="91">
        <v>45292</v>
      </c>
      <c r="G6" s="46" t="s">
        <v>260</v>
      </c>
      <c r="H6" s="46" t="s">
        <v>126</v>
      </c>
    </row>
    <row r="7" spans="1:8" ht="12.75" customHeight="1">
      <c r="A7" s="12" t="s">
        <v>147</v>
      </c>
      <c r="B7" s="13"/>
      <c r="C7" s="13"/>
      <c r="D7" s="13"/>
      <c r="E7" s="9"/>
      <c r="F7" s="94"/>
      <c r="G7" s="46"/>
      <c r="H7" s="46" t="s">
        <v>127</v>
      </c>
    </row>
    <row r="8" spans="1:8" ht="12.75" customHeight="1">
      <c r="A8" s="14" t="s">
        <v>101</v>
      </c>
      <c r="B8" s="13"/>
      <c r="C8" s="13"/>
      <c r="D8" s="13"/>
      <c r="E8" s="9" t="s">
        <v>118</v>
      </c>
      <c r="F8" s="94" t="s">
        <v>255</v>
      </c>
      <c r="G8" s="46" t="s">
        <v>258</v>
      </c>
      <c r="H8" s="46" t="s">
        <v>128</v>
      </c>
    </row>
    <row r="9" spans="1:8" ht="12.75" customHeight="1">
      <c r="A9" s="14" t="s">
        <v>102</v>
      </c>
      <c r="B9" s="13"/>
      <c r="C9" s="13"/>
      <c r="D9" s="13"/>
      <c r="E9" s="9" t="s">
        <v>119</v>
      </c>
      <c r="F9" s="90" t="s">
        <v>257</v>
      </c>
      <c r="G9" s="46"/>
      <c r="H9" s="46" t="s">
        <v>129</v>
      </c>
    </row>
    <row r="10" spans="1:10" ht="22.5" customHeight="1">
      <c r="A10" s="14" t="s">
        <v>103</v>
      </c>
      <c r="B10" s="213" t="s">
        <v>349</v>
      </c>
      <c r="C10" s="213"/>
      <c r="D10" s="213"/>
      <c r="E10" s="9" t="s">
        <v>100</v>
      </c>
      <c r="F10" s="90" t="s">
        <v>256</v>
      </c>
      <c r="G10" s="46"/>
      <c r="H10" s="46" t="s">
        <v>134</v>
      </c>
      <c r="J10" s="191"/>
    </row>
    <row r="11" spans="1:8" ht="15">
      <c r="A11" s="15" t="s">
        <v>92</v>
      </c>
      <c r="B11" s="216" t="s">
        <v>253</v>
      </c>
      <c r="C11" s="216"/>
      <c r="D11" s="216"/>
      <c r="E11" s="48" t="s">
        <v>120</v>
      </c>
      <c r="F11" s="90" t="s">
        <v>262</v>
      </c>
      <c r="G11" s="46"/>
      <c r="H11" s="46" t="s">
        <v>135</v>
      </c>
    </row>
    <row r="12" spans="1:8" ht="12.75" customHeight="1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8" ht="12.75" customHeight="1" thickBot="1">
      <c r="A13" s="12" t="s">
        <v>106</v>
      </c>
      <c r="B13" s="214"/>
      <c r="C13" s="214"/>
      <c r="D13" s="18"/>
      <c r="E13" s="9" t="s">
        <v>94</v>
      </c>
      <c r="F13" s="19">
        <v>383</v>
      </c>
      <c r="G13" s="46"/>
      <c r="H13" s="116" t="s">
        <v>171</v>
      </c>
    </row>
    <row r="14" spans="1:8" ht="18.75" customHeight="1">
      <c r="A14" s="18"/>
      <c r="B14" s="18"/>
      <c r="C14" s="18"/>
      <c r="D14" s="18"/>
      <c r="E14" s="18"/>
      <c r="F14" s="18"/>
      <c r="G14" s="46"/>
      <c r="H14" s="116" t="s">
        <v>172</v>
      </c>
    </row>
    <row r="15" spans="1:8" s="8" customFormat="1" ht="16.5" customHeight="1">
      <c r="A15" s="209" t="s">
        <v>2</v>
      </c>
      <c r="B15" s="200" t="s">
        <v>97</v>
      </c>
      <c r="C15" s="200" t="s">
        <v>98</v>
      </c>
      <c r="D15" s="200" t="s">
        <v>99</v>
      </c>
      <c r="E15" s="203" t="s">
        <v>105</v>
      </c>
      <c r="F15" s="206" t="s">
        <v>3</v>
      </c>
      <c r="G15" s="46"/>
      <c r="H15" s="46"/>
    </row>
    <row r="16" spans="1:8" s="8" customFormat="1" ht="16.5" customHeight="1">
      <c r="A16" s="210"/>
      <c r="B16" s="201"/>
      <c r="C16" s="201"/>
      <c r="D16" s="201"/>
      <c r="E16" s="204"/>
      <c r="F16" s="207"/>
      <c r="G16" s="97"/>
      <c r="H16" s="46" t="s">
        <v>130</v>
      </c>
    </row>
    <row r="17" spans="1:8" s="8" customFormat="1" ht="16.5" customHeight="1">
      <c r="A17" s="211"/>
      <c r="B17" s="202"/>
      <c r="C17" s="202"/>
      <c r="D17" s="202"/>
      <c r="E17" s="205"/>
      <c r="F17" s="208"/>
      <c r="G17" s="97"/>
      <c r="H17" s="46" t="s">
        <v>131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7"/>
      <c r="H18" s="46" t="s">
        <v>132</v>
      </c>
    </row>
    <row r="19" spans="1:6" s="8" customFormat="1" ht="22.5" customHeight="1">
      <c r="A19" s="163" t="s">
        <v>248</v>
      </c>
      <c r="B19" s="23" t="s">
        <v>6</v>
      </c>
      <c r="C19" s="24" t="s">
        <v>7</v>
      </c>
      <c r="D19" s="55">
        <f>D20+D23+D28+D32+D36+D46+D49+D54+D57</f>
        <v>725496745.76</v>
      </c>
      <c r="E19" s="55">
        <f>E20+E23+E28+E32+E36+E46+E49+E54+E57</f>
        <v>0</v>
      </c>
      <c r="F19" s="56">
        <f>F20+F23+F28+F32+F36+F46+F49+F54+F57</f>
        <v>725496745.76</v>
      </c>
    </row>
    <row r="20" spans="1:6" s="8" customFormat="1" ht="24">
      <c r="A20" s="164" t="s">
        <v>175</v>
      </c>
      <c r="B20" s="25" t="s">
        <v>8</v>
      </c>
      <c r="C20" s="26" t="s">
        <v>9</v>
      </c>
      <c r="D20" s="126">
        <f>SUM(D21:D22)</f>
        <v>213226960.61</v>
      </c>
      <c r="E20" s="126">
        <f>SUM(E21:E22)</f>
        <v>0</v>
      </c>
      <c r="F20" s="127">
        <f>SUM(F21:F22)</f>
        <v>213226960.61</v>
      </c>
    </row>
    <row r="21" spans="1:6" s="8" customFormat="1" ht="11.25">
      <c r="A21" s="165" t="s">
        <v>347</v>
      </c>
      <c r="B21" s="140" t="s">
        <v>8</v>
      </c>
      <c r="C21" s="125" t="s">
        <v>348</v>
      </c>
      <c r="D21" s="57">
        <v>213226960.61</v>
      </c>
      <c r="E21" s="151"/>
      <c r="F21" s="59">
        <f>D21+E21</f>
        <v>213226960.61</v>
      </c>
    </row>
    <row r="22" spans="1:6" s="8" customFormat="1" ht="12" customHeight="1" hidden="1">
      <c r="A22" s="166"/>
      <c r="B22" s="124"/>
      <c r="C22" s="125"/>
      <c r="D22" s="57"/>
      <c r="E22" s="58"/>
      <c r="F22" s="59"/>
    </row>
    <row r="23" spans="1:6" s="8" customFormat="1" ht="24">
      <c r="A23" s="164" t="s">
        <v>176</v>
      </c>
      <c r="B23" s="25" t="s">
        <v>10</v>
      </c>
      <c r="C23" s="26" t="s">
        <v>11</v>
      </c>
      <c r="D23" s="126">
        <f>SUM(D24:D27)</f>
        <v>10714260.55</v>
      </c>
      <c r="E23" s="126">
        <f>SUM(E24:E27)</f>
        <v>0</v>
      </c>
      <c r="F23" s="127">
        <f>SUM(F24:F27)</f>
        <v>10714260.55</v>
      </c>
    </row>
    <row r="24" spans="1:6" s="8" customFormat="1" ht="11.25">
      <c r="A24" s="165" t="s">
        <v>342</v>
      </c>
      <c r="B24" s="140" t="s">
        <v>10</v>
      </c>
      <c r="C24" s="125" t="s">
        <v>341</v>
      </c>
      <c r="D24" s="57">
        <v>279252.92</v>
      </c>
      <c r="E24" s="151"/>
      <c r="F24" s="59">
        <f>D24+E24</f>
        <v>279252.92</v>
      </c>
    </row>
    <row r="25" spans="1:6" s="8" customFormat="1" ht="11.25">
      <c r="A25" s="165" t="s">
        <v>343</v>
      </c>
      <c r="B25" s="140" t="s">
        <v>10</v>
      </c>
      <c r="C25" s="125" t="s">
        <v>344</v>
      </c>
      <c r="D25" s="57">
        <v>6612846.12</v>
      </c>
      <c r="E25" s="151"/>
      <c r="F25" s="59">
        <f>D25+E25</f>
        <v>6612846.12</v>
      </c>
    </row>
    <row r="26" spans="1:6" s="8" customFormat="1" ht="11.25">
      <c r="A26" s="165" t="s">
        <v>346</v>
      </c>
      <c r="B26" s="140" t="s">
        <v>10</v>
      </c>
      <c r="C26" s="125" t="s">
        <v>345</v>
      </c>
      <c r="D26" s="57">
        <v>3822161.51</v>
      </c>
      <c r="E26" s="151"/>
      <c r="F26" s="59">
        <f>D26+E26</f>
        <v>3822161.51</v>
      </c>
    </row>
    <row r="27" spans="1:6" s="8" customFormat="1" ht="12" hidden="1">
      <c r="A27" s="166"/>
      <c r="B27" s="124"/>
      <c r="C27" s="125"/>
      <c r="D27" s="57"/>
      <c r="E27" s="58"/>
      <c r="F27" s="59"/>
    </row>
    <row r="28" spans="1:6" s="8" customFormat="1" ht="36">
      <c r="A28" s="164" t="s">
        <v>177</v>
      </c>
      <c r="B28" s="25" t="s">
        <v>12</v>
      </c>
      <c r="C28" s="26" t="s">
        <v>13</v>
      </c>
      <c r="D28" s="126">
        <f>SUM(D29:D31)</f>
        <v>572998.67</v>
      </c>
      <c r="E28" s="126">
        <f>SUM(E29:E31)</f>
        <v>0</v>
      </c>
      <c r="F28" s="127">
        <f>SUM(F29:F31)</f>
        <v>572998.67</v>
      </c>
    </row>
    <row r="29" spans="1:6" s="8" customFormat="1" ht="11.25">
      <c r="A29" s="165" t="s">
        <v>338</v>
      </c>
      <c r="B29" s="140" t="s">
        <v>12</v>
      </c>
      <c r="C29" s="125" t="s">
        <v>337</v>
      </c>
      <c r="D29" s="57">
        <v>547365</v>
      </c>
      <c r="E29" s="151"/>
      <c r="F29" s="59">
        <f>D29+E29</f>
        <v>547365</v>
      </c>
    </row>
    <row r="30" spans="1:6" s="8" customFormat="1" ht="11.25">
      <c r="A30" s="165" t="s">
        <v>340</v>
      </c>
      <c r="B30" s="140" t="s">
        <v>12</v>
      </c>
      <c r="C30" s="125" t="s">
        <v>339</v>
      </c>
      <c r="D30" s="57">
        <v>25633.67</v>
      </c>
      <c r="E30" s="151"/>
      <c r="F30" s="59">
        <f>D30+E30</f>
        <v>25633.67</v>
      </c>
    </row>
    <row r="31" spans="1:6" s="8" customFormat="1" ht="12" hidden="1">
      <c r="A31" s="166"/>
      <c r="B31" s="124"/>
      <c r="C31" s="125"/>
      <c r="D31" s="57"/>
      <c r="E31" s="58"/>
      <c r="F31" s="59"/>
    </row>
    <row r="32" spans="1:6" s="8" customFormat="1" ht="24">
      <c r="A32" s="164" t="s">
        <v>178</v>
      </c>
      <c r="B32" s="25" t="s">
        <v>14</v>
      </c>
      <c r="C32" s="26" t="s">
        <v>15</v>
      </c>
      <c r="D32" s="126">
        <f>SUM(D33:D35)</f>
        <v>3893521.51</v>
      </c>
      <c r="E32" s="126">
        <f>SUM(E33:E35)</f>
        <v>0</v>
      </c>
      <c r="F32" s="127">
        <f>SUM(F33:F35)</f>
        <v>3893521.51</v>
      </c>
    </row>
    <row r="33" spans="1:6" s="8" customFormat="1" ht="33.75">
      <c r="A33" s="165" t="s">
        <v>334</v>
      </c>
      <c r="B33" s="140" t="s">
        <v>14</v>
      </c>
      <c r="C33" s="125" t="s">
        <v>333</v>
      </c>
      <c r="D33" s="57">
        <v>1141393.86</v>
      </c>
      <c r="E33" s="151"/>
      <c r="F33" s="59">
        <f>D33+E33</f>
        <v>1141393.86</v>
      </c>
    </row>
    <row r="34" spans="1:6" s="8" customFormat="1" ht="11.25">
      <c r="A34" s="165" t="s">
        <v>336</v>
      </c>
      <c r="B34" s="140" t="s">
        <v>14</v>
      </c>
      <c r="C34" s="125" t="s">
        <v>335</v>
      </c>
      <c r="D34" s="57">
        <v>2752127.65</v>
      </c>
      <c r="E34" s="151"/>
      <c r="F34" s="59">
        <f>D34+E34</f>
        <v>2752127.65</v>
      </c>
    </row>
    <row r="35" spans="1:6" s="8" customFormat="1" ht="12" hidden="1">
      <c r="A35" s="166"/>
      <c r="B35" s="124"/>
      <c r="C35" s="125"/>
      <c r="D35" s="57"/>
      <c r="E35" s="58"/>
      <c r="F35" s="59"/>
    </row>
    <row r="36" spans="1:6" s="8" customFormat="1" ht="24">
      <c r="A36" s="164" t="s">
        <v>179</v>
      </c>
      <c r="B36" s="25" t="s">
        <v>16</v>
      </c>
      <c r="C36" s="26" t="s">
        <v>17</v>
      </c>
      <c r="D36" s="60">
        <f>SUM(D37:D39)</f>
        <v>269700528.17</v>
      </c>
      <c r="E36" s="60">
        <f>SUM(E37:E39)</f>
        <v>0</v>
      </c>
      <c r="F36" s="61">
        <f>SUM(F37:F39)</f>
        <v>269700528.17</v>
      </c>
    </row>
    <row r="37" spans="1:6" s="8" customFormat="1" ht="22.5">
      <c r="A37" s="165" t="s">
        <v>330</v>
      </c>
      <c r="B37" s="160" t="s">
        <v>16</v>
      </c>
      <c r="C37" s="129" t="s">
        <v>329</v>
      </c>
      <c r="D37" s="111">
        <v>269578828.17</v>
      </c>
      <c r="E37" s="152"/>
      <c r="F37" s="93">
        <f>D37+E37</f>
        <v>269578828.17</v>
      </c>
    </row>
    <row r="38" spans="1:6" s="8" customFormat="1" ht="33.75">
      <c r="A38" s="165" t="s">
        <v>332</v>
      </c>
      <c r="B38" s="160" t="s">
        <v>16</v>
      </c>
      <c r="C38" s="129" t="s">
        <v>331</v>
      </c>
      <c r="D38" s="111">
        <v>121700</v>
      </c>
      <c r="E38" s="152"/>
      <c r="F38" s="93">
        <f>D38+E38</f>
        <v>121700</v>
      </c>
    </row>
    <row r="39" spans="1:6" s="8" customFormat="1" ht="0.75" customHeight="1" thickBot="1">
      <c r="A39" s="123"/>
      <c r="B39" s="134"/>
      <c r="C39" s="135"/>
      <c r="D39" s="63"/>
      <c r="E39" s="136"/>
      <c r="F39" s="64"/>
    </row>
    <row r="40" spans="1:8" s="8" customFormat="1" ht="12.75">
      <c r="A40" s="32"/>
      <c r="B40" s="33"/>
      <c r="C40" s="34"/>
      <c r="D40" s="35"/>
      <c r="E40" s="35"/>
      <c r="F40" s="35"/>
      <c r="H40" s="116" t="s">
        <v>173</v>
      </c>
    </row>
    <row r="41" spans="1:8" s="8" customFormat="1" ht="13.5" customHeight="1">
      <c r="A41" s="36"/>
      <c r="B41" s="37"/>
      <c r="C41" s="37"/>
      <c r="D41" s="38"/>
      <c r="E41" s="217" t="s">
        <v>21</v>
      </c>
      <c r="F41" s="217"/>
      <c r="H41" s="116" t="s">
        <v>174</v>
      </c>
    </row>
    <row r="42" spans="1:6" s="8" customFormat="1" ht="16.5" customHeight="1">
      <c r="A42" s="209" t="s">
        <v>2</v>
      </c>
      <c r="B42" s="200" t="s">
        <v>97</v>
      </c>
      <c r="C42" s="200" t="s">
        <v>98</v>
      </c>
      <c r="D42" s="200" t="s">
        <v>99</v>
      </c>
      <c r="E42" s="203" t="s">
        <v>105</v>
      </c>
      <c r="F42" s="206" t="s">
        <v>3</v>
      </c>
    </row>
    <row r="43" spans="1:6" s="8" customFormat="1" ht="16.5" customHeight="1">
      <c r="A43" s="210"/>
      <c r="B43" s="201"/>
      <c r="C43" s="201"/>
      <c r="D43" s="201"/>
      <c r="E43" s="204"/>
      <c r="F43" s="207"/>
    </row>
    <row r="44" spans="1:6" s="8" customFormat="1" ht="16.5" customHeight="1">
      <c r="A44" s="211"/>
      <c r="B44" s="202"/>
      <c r="C44" s="202"/>
      <c r="D44" s="202"/>
      <c r="E44" s="205"/>
      <c r="F44" s="208"/>
    </row>
    <row r="45" spans="1:6" s="8" customFormat="1" ht="12" thickBot="1">
      <c r="A45" s="20">
        <v>1</v>
      </c>
      <c r="B45" s="21">
        <v>2</v>
      </c>
      <c r="C45" s="21">
        <v>3</v>
      </c>
      <c r="D45" s="22">
        <v>4</v>
      </c>
      <c r="E45" s="1" t="s">
        <v>4</v>
      </c>
      <c r="F45" s="1" t="s">
        <v>5</v>
      </c>
    </row>
    <row r="46" spans="1:6" s="8" customFormat="1" ht="36">
      <c r="A46" s="167" t="s">
        <v>180</v>
      </c>
      <c r="B46" s="121" t="s">
        <v>182</v>
      </c>
      <c r="C46" s="122" t="s">
        <v>18</v>
      </c>
      <c r="D46" s="68">
        <f>SUM(D47:D48)</f>
        <v>64273998.48</v>
      </c>
      <c r="E46" s="68">
        <f>SUM(E47:E48)</f>
        <v>0</v>
      </c>
      <c r="F46" s="69">
        <f>SUM(F47:F48)</f>
        <v>64273998.48</v>
      </c>
    </row>
    <row r="47" spans="1:6" s="8" customFormat="1" ht="22.5">
      <c r="A47" s="168" t="s">
        <v>327</v>
      </c>
      <c r="B47" s="140" t="s">
        <v>182</v>
      </c>
      <c r="C47" s="137" t="s">
        <v>328</v>
      </c>
      <c r="D47" s="57">
        <v>64273998.48</v>
      </c>
      <c r="E47" s="151"/>
      <c r="F47" s="75">
        <f>D47+E47</f>
        <v>64273998.48</v>
      </c>
    </row>
    <row r="48" spans="1:6" s="8" customFormat="1" ht="12" hidden="1">
      <c r="A48" s="169"/>
      <c r="B48" s="128"/>
      <c r="C48" s="129"/>
      <c r="D48" s="57"/>
      <c r="E48" s="57"/>
      <c r="F48" s="75"/>
    </row>
    <row r="49" spans="1:6" s="8" customFormat="1" ht="24">
      <c r="A49" s="167" t="s">
        <v>181</v>
      </c>
      <c r="B49" s="28" t="s">
        <v>183</v>
      </c>
      <c r="C49" s="43" t="s">
        <v>19</v>
      </c>
      <c r="D49" s="60">
        <f>SUM(D50:D53)</f>
        <v>-250094473.17</v>
      </c>
      <c r="E49" s="60">
        <f>SUM(E50:E53)</f>
        <v>0</v>
      </c>
      <c r="F49" s="61">
        <f>SUM(F50:F53)</f>
        <v>-250094473.17</v>
      </c>
    </row>
    <row r="50" spans="1:6" s="8" customFormat="1" ht="11.25">
      <c r="A50" s="168" t="s">
        <v>321</v>
      </c>
      <c r="B50" s="140" t="s">
        <v>183</v>
      </c>
      <c r="C50" s="137" t="s">
        <v>322</v>
      </c>
      <c r="D50" s="57">
        <v>-92159860.56</v>
      </c>
      <c r="E50" s="151"/>
      <c r="F50" s="75">
        <f>D50+E50</f>
        <v>-92159860.56</v>
      </c>
    </row>
    <row r="51" spans="1:6" s="8" customFormat="1" ht="11.25">
      <c r="A51" s="168" t="s">
        <v>324</v>
      </c>
      <c r="B51" s="140" t="s">
        <v>183</v>
      </c>
      <c r="C51" s="137" t="s">
        <v>323</v>
      </c>
      <c r="D51" s="57">
        <v>-10552029.37</v>
      </c>
      <c r="E51" s="151"/>
      <c r="F51" s="75">
        <f>D51+E51</f>
        <v>-10552029.37</v>
      </c>
    </row>
    <row r="52" spans="1:6" s="8" customFormat="1" ht="11.25">
      <c r="A52" s="168" t="s">
        <v>326</v>
      </c>
      <c r="B52" s="140" t="s">
        <v>183</v>
      </c>
      <c r="C52" s="137" t="s">
        <v>325</v>
      </c>
      <c r="D52" s="57">
        <v>-147382583.24</v>
      </c>
      <c r="E52" s="151"/>
      <c r="F52" s="75">
        <f>D52+E52</f>
        <v>-147382583.24</v>
      </c>
    </row>
    <row r="53" spans="1:6" s="8" customFormat="1" ht="12" hidden="1">
      <c r="A53" s="169"/>
      <c r="B53" s="124"/>
      <c r="C53" s="137"/>
      <c r="D53" s="57"/>
      <c r="E53" s="57"/>
      <c r="F53" s="75"/>
    </row>
    <row r="54" spans="1:6" s="8" customFormat="1" ht="24">
      <c r="A54" s="167" t="s">
        <v>184</v>
      </c>
      <c r="B54" s="25" t="s">
        <v>7</v>
      </c>
      <c r="C54" s="41" t="s">
        <v>20</v>
      </c>
      <c r="D54" s="126">
        <f>SUM(D55:D56)</f>
        <v>744783.65</v>
      </c>
      <c r="E54" s="126">
        <f>SUM(E55:E56)</f>
        <v>0</v>
      </c>
      <c r="F54" s="127">
        <f>SUM(F55:F56)</f>
        <v>744783.65</v>
      </c>
    </row>
    <row r="55" spans="1:6" s="8" customFormat="1" ht="11.25">
      <c r="A55" s="170" t="s">
        <v>319</v>
      </c>
      <c r="B55" s="161" t="s">
        <v>7</v>
      </c>
      <c r="C55" s="131" t="s">
        <v>320</v>
      </c>
      <c r="D55" s="57">
        <v>744783.65</v>
      </c>
      <c r="E55" s="151"/>
      <c r="F55" s="75">
        <f>D55+E55</f>
        <v>744783.65</v>
      </c>
    </row>
    <row r="56" spans="1:6" s="8" customFormat="1" ht="12" hidden="1">
      <c r="A56" s="171"/>
      <c r="B56" s="130"/>
      <c r="C56" s="131"/>
      <c r="D56" s="57"/>
      <c r="E56" s="57"/>
      <c r="F56" s="75"/>
    </row>
    <row r="57" spans="1:6" s="8" customFormat="1" ht="36">
      <c r="A57" s="167" t="s">
        <v>185</v>
      </c>
      <c r="B57" s="28" t="s">
        <v>9</v>
      </c>
      <c r="C57" s="43" t="s">
        <v>25</v>
      </c>
      <c r="D57" s="126">
        <f>SUM(D58:D62)</f>
        <v>412464167.29</v>
      </c>
      <c r="E57" s="126">
        <f>SUM(E58:E62)</f>
        <v>0</v>
      </c>
      <c r="F57" s="127">
        <f>SUM(F58:F62)</f>
        <v>412464167.29</v>
      </c>
    </row>
    <row r="58" spans="1:6" s="8" customFormat="1" ht="33.75">
      <c r="A58" s="170" t="s">
        <v>312</v>
      </c>
      <c r="B58" s="140" t="s">
        <v>9</v>
      </c>
      <c r="C58" s="138" t="s">
        <v>311</v>
      </c>
      <c r="D58" s="57">
        <v>37426.65</v>
      </c>
      <c r="E58" s="151"/>
      <c r="F58" s="75">
        <f>D58+E58</f>
        <v>37426.65</v>
      </c>
    </row>
    <row r="59" spans="1:6" s="8" customFormat="1" ht="33.75">
      <c r="A59" s="170" t="s">
        <v>314</v>
      </c>
      <c r="B59" s="140" t="s">
        <v>9</v>
      </c>
      <c r="C59" s="138" t="s">
        <v>313</v>
      </c>
      <c r="D59" s="57">
        <v>104236639.74</v>
      </c>
      <c r="E59" s="151"/>
      <c r="F59" s="75">
        <f>D59+E59</f>
        <v>104236639.74</v>
      </c>
    </row>
    <row r="60" spans="1:6" s="8" customFormat="1" ht="22.5">
      <c r="A60" s="170" t="s">
        <v>315</v>
      </c>
      <c r="B60" s="140" t="s">
        <v>9</v>
      </c>
      <c r="C60" s="138" t="s">
        <v>316</v>
      </c>
      <c r="D60" s="57">
        <v>6721183.58</v>
      </c>
      <c r="E60" s="151"/>
      <c r="F60" s="75">
        <f>D60+E60</f>
        <v>6721183.58</v>
      </c>
    </row>
    <row r="61" spans="1:6" s="8" customFormat="1" ht="11.25">
      <c r="A61" s="170" t="s">
        <v>318</v>
      </c>
      <c r="B61" s="140" t="s">
        <v>9</v>
      </c>
      <c r="C61" s="138" t="s">
        <v>317</v>
      </c>
      <c r="D61" s="57">
        <v>301468917.32</v>
      </c>
      <c r="E61" s="151"/>
      <c r="F61" s="75">
        <f>D61+E61</f>
        <v>301468917.32</v>
      </c>
    </row>
    <row r="62" spans="1:6" s="8" customFormat="1" ht="11.25" hidden="1">
      <c r="A62" s="172"/>
      <c r="B62" s="140"/>
      <c r="C62" s="132"/>
      <c r="D62" s="57"/>
      <c r="E62" s="133"/>
      <c r="F62" s="75"/>
    </row>
    <row r="63" spans="1:6" s="8" customFormat="1" ht="22.5" customHeight="1">
      <c r="A63" s="163" t="s">
        <v>249</v>
      </c>
      <c r="B63" s="25" t="s">
        <v>17</v>
      </c>
      <c r="C63" s="41" t="s">
        <v>22</v>
      </c>
      <c r="D63" s="139">
        <f>D64+D68+D77+D80+D85+D89+D98+D102+D105</f>
        <v>449563908.95</v>
      </c>
      <c r="E63" s="139">
        <f>E64+E68+E77+E80+E85+E89+E98+E102+E105</f>
        <v>0</v>
      </c>
      <c r="F63" s="95">
        <f>F64+F68+F77+F80+F85+F89+F98+F102+F105</f>
        <v>449563908.95</v>
      </c>
    </row>
    <row r="64" spans="1:6" s="8" customFormat="1" ht="24">
      <c r="A64" s="164" t="s">
        <v>186</v>
      </c>
      <c r="B64" s="25" t="s">
        <v>18</v>
      </c>
      <c r="C64" s="26" t="s">
        <v>23</v>
      </c>
      <c r="D64" s="60">
        <f>SUM(D65:D67)</f>
        <v>30781232.63</v>
      </c>
      <c r="E64" s="60">
        <f>SUM(E65:E67)</f>
        <v>0</v>
      </c>
      <c r="F64" s="61">
        <f>SUM(F65:F67)</f>
        <v>30781232.63</v>
      </c>
    </row>
    <row r="65" spans="1:6" s="8" customFormat="1" ht="11.25">
      <c r="A65" s="173" t="s">
        <v>308</v>
      </c>
      <c r="B65" s="140" t="s">
        <v>18</v>
      </c>
      <c r="C65" s="137" t="s">
        <v>307</v>
      </c>
      <c r="D65" s="57">
        <v>23669639.39</v>
      </c>
      <c r="E65" s="151"/>
      <c r="F65" s="66">
        <f>D65+E65</f>
        <v>23669639.39</v>
      </c>
    </row>
    <row r="66" spans="1:6" s="8" customFormat="1" ht="11.25">
      <c r="A66" s="173" t="s">
        <v>310</v>
      </c>
      <c r="B66" s="140" t="s">
        <v>18</v>
      </c>
      <c r="C66" s="137" t="s">
        <v>309</v>
      </c>
      <c r="D66" s="57">
        <v>7111593.24</v>
      </c>
      <c r="E66" s="151"/>
      <c r="F66" s="66">
        <f>D66+E66</f>
        <v>7111593.24</v>
      </c>
    </row>
    <row r="67" spans="1:6" s="8" customFormat="1" ht="12" customHeight="1" hidden="1">
      <c r="A67" s="165"/>
      <c r="B67" s="140"/>
      <c r="C67" s="132"/>
      <c r="D67" s="57"/>
      <c r="E67" s="133"/>
      <c r="F67" s="66"/>
    </row>
    <row r="68" spans="1:6" s="8" customFormat="1" ht="24">
      <c r="A68" s="164" t="s">
        <v>187</v>
      </c>
      <c r="B68" s="25" t="s">
        <v>19</v>
      </c>
      <c r="C68" s="26" t="s">
        <v>24</v>
      </c>
      <c r="D68" s="60">
        <f>SUM(D69:D76)</f>
        <v>215356857.72</v>
      </c>
      <c r="E68" s="60">
        <f>SUM(E69:E76)</f>
        <v>0</v>
      </c>
      <c r="F68" s="61">
        <f>SUM(F69:F76)</f>
        <v>215356857.72</v>
      </c>
    </row>
    <row r="69" spans="1:6" s="8" customFormat="1" ht="11.25">
      <c r="A69" s="165" t="s">
        <v>294</v>
      </c>
      <c r="B69" s="162" t="s">
        <v>19</v>
      </c>
      <c r="C69" s="125" t="s">
        <v>293</v>
      </c>
      <c r="D69" s="62">
        <v>804530.96</v>
      </c>
      <c r="E69" s="153"/>
      <c r="F69" s="66">
        <f aca="true" t="shared" si="0" ref="F69:F75">D69+E69</f>
        <v>804530.96</v>
      </c>
    </row>
    <row r="70" spans="1:6" s="8" customFormat="1" ht="11.25">
      <c r="A70" s="165" t="s">
        <v>296</v>
      </c>
      <c r="B70" s="162" t="s">
        <v>19</v>
      </c>
      <c r="C70" s="125" t="s">
        <v>295</v>
      </c>
      <c r="D70" s="62">
        <v>2899894.9</v>
      </c>
      <c r="E70" s="153"/>
      <c r="F70" s="66">
        <f t="shared" si="0"/>
        <v>2899894.9</v>
      </c>
    </row>
    <row r="71" spans="1:6" s="8" customFormat="1" ht="11.25">
      <c r="A71" s="165" t="s">
        <v>297</v>
      </c>
      <c r="B71" s="162" t="s">
        <v>19</v>
      </c>
      <c r="C71" s="125" t="s">
        <v>298</v>
      </c>
      <c r="D71" s="62">
        <v>36304531.28</v>
      </c>
      <c r="E71" s="153"/>
      <c r="F71" s="66">
        <f t="shared" si="0"/>
        <v>36304531.28</v>
      </c>
    </row>
    <row r="72" spans="1:6" s="8" customFormat="1" ht="33.75">
      <c r="A72" s="165" t="s">
        <v>299</v>
      </c>
      <c r="B72" s="162" t="s">
        <v>19</v>
      </c>
      <c r="C72" s="125" t="s">
        <v>300</v>
      </c>
      <c r="D72" s="62">
        <v>2526</v>
      </c>
      <c r="E72" s="153"/>
      <c r="F72" s="66">
        <f t="shared" si="0"/>
        <v>2526</v>
      </c>
    </row>
    <row r="73" spans="1:6" s="8" customFormat="1" ht="11.25">
      <c r="A73" s="165" t="s">
        <v>302</v>
      </c>
      <c r="B73" s="162" t="s">
        <v>19</v>
      </c>
      <c r="C73" s="125" t="s">
        <v>301</v>
      </c>
      <c r="D73" s="62">
        <v>157679918.92</v>
      </c>
      <c r="E73" s="153"/>
      <c r="F73" s="66">
        <f t="shared" si="0"/>
        <v>157679918.92</v>
      </c>
    </row>
    <row r="74" spans="1:6" s="8" customFormat="1" ht="11.25">
      <c r="A74" s="165" t="s">
        <v>304</v>
      </c>
      <c r="B74" s="162" t="s">
        <v>19</v>
      </c>
      <c r="C74" s="125" t="s">
        <v>303</v>
      </c>
      <c r="D74" s="62">
        <v>17620677.87</v>
      </c>
      <c r="E74" s="153"/>
      <c r="F74" s="66">
        <f t="shared" si="0"/>
        <v>17620677.87</v>
      </c>
    </row>
    <row r="75" spans="1:6" s="8" customFormat="1" ht="11.25">
      <c r="A75" s="165" t="s">
        <v>306</v>
      </c>
      <c r="B75" s="162" t="s">
        <v>19</v>
      </c>
      <c r="C75" s="125" t="s">
        <v>305</v>
      </c>
      <c r="D75" s="62">
        <v>44777.79</v>
      </c>
      <c r="E75" s="153"/>
      <c r="F75" s="66">
        <f t="shared" si="0"/>
        <v>44777.79</v>
      </c>
    </row>
    <row r="76" spans="1:6" s="8" customFormat="1" ht="12" customHeight="1" hidden="1">
      <c r="A76" s="165"/>
      <c r="B76" s="25"/>
      <c r="C76" s="26"/>
      <c r="D76" s="57"/>
      <c r="E76" s="57"/>
      <c r="F76" s="66"/>
    </row>
    <row r="77" spans="1:6" s="8" customFormat="1" ht="24">
      <c r="A77" s="174" t="s">
        <v>188</v>
      </c>
      <c r="B77" s="28" t="s">
        <v>25</v>
      </c>
      <c r="C77" s="29" t="s">
        <v>26</v>
      </c>
      <c r="D77" s="60">
        <f>SUM(D78:D79)</f>
        <v>65256.16</v>
      </c>
      <c r="E77" s="60">
        <f>SUM(E78:E79)</f>
        <v>0</v>
      </c>
      <c r="F77" s="61">
        <f>SUM(F78:F79)</f>
        <v>65256.16</v>
      </c>
    </row>
    <row r="78" spans="1:6" s="8" customFormat="1" ht="11.25">
      <c r="A78" s="173" t="s">
        <v>291</v>
      </c>
      <c r="B78" s="140" t="s">
        <v>25</v>
      </c>
      <c r="C78" s="137" t="s">
        <v>292</v>
      </c>
      <c r="D78" s="62">
        <v>65256.16</v>
      </c>
      <c r="E78" s="154"/>
      <c r="F78" s="66">
        <f>D78+E78</f>
        <v>65256.16</v>
      </c>
    </row>
    <row r="79" spans="1:6" s="8" customFormat="1" ht="12" customHeight="1" hidden="1">
      <c r="A79" s="165"/>
      <c r="B79" s="25"/>
      <c r="C79" s="41"/>
      <c r="D79" s="57"/>
      <c r="E79" s="57"/>
      <c r="F79" s="66"/>
    </row>
    <row r="80" spans="1:6" s="8" customFormat="1" ht="36">
      <c r="A80" s="164" t="s">
        <v>189</v>
      </c>
      <c r="B80" s="27" t="s">
        <v>23</v>
      </c>
      <c r="C80" s="26" t="s">
        <v>27</v>
      </c>
      <c r="D80" s="67">
        <f>SUM(D81:D84)</f>
        <v>157438096.79</v>
      </c>
      <c r="E80" s="67">
        <f>SUM(E81:E84)</f>
        <v>0</v>
      </c>
      <c r="F80" s="70">
        <f>SUM(F81:F84)</f>
        <v>157438096.79</v>
      </c>
    </row>
    <row r="81" spans="1:6" s="8" customFormat="1" ht="22.5">
      <c r="A81" s="173" t="s">
        <v>285</v>
      </c>
      <c r="B81" s="162" t="s">
        <v>23</v>
      </c>
      <c r="C81" s="125" t="s">
        <v>286</v>
      </c>
      <c r="D81" s="62">
        <v>137328779.83</v>
      </c>
      <c r="E81" s="153"/>
      <c r="F81" s="66">
        <f>D81+E81</f>
        <v>137328779.83</v>
      </c>
    </row>
    <row r="82" spans="1:6" s="8" customFormat="1" ht="33.75">
      <c r="A82" s="173" t="s">
        <v>287</v>
      </c>
      <c r="B82" s="162" t="s">
        <v>23</v>
      </c>
      <c r="C82" s="125" t="s">
        <v>288</v>
      </c>
      <c r="D82" s="62">
        <v>12328947.69</v>
      </c>
      <c r="E82" s="153"/>
      <c r="F82" s="66">
        <f>D82+E82</f>
        <v>12328947.69</v>
      </c>
    </row>
    <row r="83" spans="1:6" s="8" customFormat="1" ht="33.75">
      <c r="A83" s="173" t="s">
        <v>290</v>
      </c>
      <c r="B83" s="162" t="s">
        <v>23</v>
      </c>
      <c r="C83" s="125" t="s">
        <v>289</v>
      </c>
      <c r="D83" s="62">
        <v>7780369.27</v>
      </c>
      <c r="E83" s="153"/>
      <c r="F83" s="66">
        <f>D83+E83</f>
        <v>7780369.27</v>
      </c>
    </row>
    <row r="84" spans="1:6" s="8" customFormat="1" ht="11.25" hidden="1">
      <c r="A84" s="165"/>
      <c r="B84" s="140"/>
      <c r="C84" s="141"/>
      <c r="D84" s="57"/>
      <c r="E84" s="57"/>
      <c r="F84" s="96"/>
    </row>
    <row r="85" spans="1:6" s="8" customFormat="1" ht="24">
      <c r="A85" s="164" t="s">
        <v>190</v>
      </c>
      <c r="B85" s="27" t="s">
        <v>26</v>
      </c>
      <c r="C85" s="26" t="s">
        <v>28</v>
      </c>
      <c r="D85" s="67">
        <f>SUM(D86:D88)</f>
        <v>9126915.78</v>
      </c>
      <c r="E85" s="67">
        <f>SUM(E86:E88)</f>
        <v>0</v>
      </c>
      <c r="F85" s="70">
        <f>SUM(F86:F88)</f>
        <v>9126915.78</v>
      </c>
    </row>
    <row r="86" spans="1:6" s="8" customFormat="1" ht="22.5">
      <c r="A86" s="165" t="s">
        <v>281</v>
      </c>
      <c r="B86" s="162" t="s">
        <v>26</v>
      </c>
      <c r="C86" s="125" t="s">
        <v>282</v>
      </c>
      <c r="D86" s="62">
        <v>752279.79</v>
      </c>
      <c r="E86" s="153"/>
      <c r="F86" s="66">
        <f>D86+E86</f>
        <v>752279.79</v>
      </c>
    </row>
    <row r="87" spans="1:6" s="8" customFormat="1" ht="22.5">
      <c r="A87" s="165" t="s">
        <v>284</v>
      </c>
      <c r="B87" s="162" t="s">
        <v>26</v>
      </c>
      <c r="C87" s="125" t="s">
        <v>283</v>
      </c>
      <c r="D87" s="62">
        <v>8374635.99</v>
      </c>
      <c r="E87" s="153"/>
      <c r="F87" s="66">
        <f>D87+E87</f>
        <v>8374635.99</v>
      </c>
    </row>
    <row r="88" spans="1:6" s="8" customFormat="1" ht="11.25" hidden="1">
      <c r="A88" s="175"/>
      <c r="B88" s="25"/>
      <c r="C88" s="41"/>
      <c r="D88" s="57"/>
      <c r="E88" s="57"/>
      <c r="F88" s="96"/>
    </row>
    <row r="89" spans="1:6" s="8" customFormat="1" ht="24">
      <c r="A89" s="164" t="s">
        <v>228</v>
      </c>
      <c r="B89" s="25" t="s">
        <v>27</v>
      </c>
      <c r="C89" s="41" t="s">
        <v>29</v>
      </c>
      <c r="D89" s="60">
        <f>SUM(D90:D91)</f>
        <v>1552620.72</v>
      </c>
      <c r="E89" s="60">
        <f>SUM(E90:E91)</f>
        <v>0</v>
      </c>
      <c r="F89" s="61">
        <f>SUM(F90:F91)</f>
        <v>1552620.72</v>
      </c>
    </row>
    <row r="90" spans="1:6" s="8" customFormat="1" ht="11.25">
      <c r="A90" s="173" t="s">
        <v>279</v>
      </c>
      <c r="B90" s="140" t="s">
        <v>27</v>
      </c>
      <c r="C90" s="138" t="s">
        <v>280</v>
      </c>
      <c r="D90" s="57">
        <v>1552620.72</v>
      </c>
      <c r="E90" s="151"/>
      <c r="F90" s="96">
        <f>D90+E90</f>
        <v>1552620.72</v>
      </c>
    </row>
    <row r="91" spans="1:6" s="8" customFormat="1" ht="0.75" customHeight="1" thickBot="1">
      <c r="A91" s="142"/>
      <c r="B91" s="134"/>
      <c r="C91" s="135"/>
      <c r="D91" s="63"/>
      <c r="E91" s="63"/>
      <c r="F91" s="115"/>
    </row>
    <row r="92" s="8" customFormat="1" ht="11.25"/>
    <row r="93" spans="5:6" s="8" customFormat="1" ht="12.75">
      <c r="E93" s="217" t="s">
        <v>30</v>
      </c>
      <c r="F93" s="217"/>
    </row>
    <row r="94" spans="1:6" s="8" customFormat="1" ht="11.25">
      <c r="A94" s="209" t="s">
        <v>2</v>
      </c>
      <c r="B94" s="200" t="s">
        <v>97</v>
      </c>
      <c r="C94" s="200" t="s">
        <v>98</v>
      </c>
      <c r="D94" s="200" t="s">
        <v>99</v>
      </c>
      <c r="E94" s="203" t="s">
        <v>105</v>
      </c>
      <c r="F94" s="206" t="s">
        <v>3</v>
      </c>
    </row>
    <row r="95" spans="1:6" s="8" customFormat="1" ht="11.25">
      <c r="A95" s="210"/>
      <c r="B95" s="201"/>
      <c r="C95" s="201"/>
      <c r="D95" s="201"/>
      <c r="E95" s="204"/>
      <c r="F95" s="207"/>
    </row>
    <row r="96" spans="1:6" s="8" customFormat="1" ht="11.25">
      <c r="A96" s="211"/>
      <c r="B96" s="202"/>
      <c r="C96" s="202"/>
      <c r="D96" s="202"/>
      <c r="E96" s="205"/>
      <c r="F96" s="208"/>
    </row>
    <row r="97" spans="1:6" s="8" customFormat="1" ht="12" thickBot="1">
      <c r="A97" s="20">
        <v>1</v>
      </c>
      <c r="B97" s="21">
        <v>2</v>
      </c>
      <c r="C97" s="21">
        <v>3</v>
      </c>
      <c r="D97" s="22">
        <v>4</v>
      </c>
      <c r="E97" s="1" t="s">
        <v>4</v>
      </c>
      <c r="F97" s="1" t="s">
        <v>5</v>
      </c>
    </row>
    <row r="98" spans="1:6" s="8" customFormat="1" ht="24">
      <c r="A98" s="164" t="s">
        <v>191</v>
      </c>
      <c r="B98" s="23" t="s">
        <v>28</v>
      </c>
      <c r="C98" s="146" t="s">
        <v>31</v>
      </c>
      <c r="D98" s="68">
        <f>SUM(D99:D101)</f>
        <v>20358014.14</v>
      </c>
      <c r="E98" s="68">
        <f>SUM(E99:E101)</f>
        <v>0</v>
      </c>
      <c r="F98" s="69">
        <f>SUM(F99:F101)</f>
        <v>20358014.14</v>
      </c>
    </row>
    <row r="99" spans="1:6" s="8" customFormat="1" ht="11.25">
      <c r="A99" s="173" t="s">
        <v>275</v>
      </c>
      <c r="B99" s="140" t="s">
        <v>28</v>
      </c>
      <c r="C99" s="125" t="s">
        <v>276</v>
      </c>
      <c r="D99" s="71">
        <v>18220668.06</v>
      </c>
      <c r="E99" s="155"/>
      <c r="F99" s="59">
        <f>D99+E99</f>
        <v>18220668.06</v>
      </c>
    </row>
    <row r="100" spans="1:6" s="8" customFormat="1" ht="11.25">
      <c r="A100" s="173" t="s">
        <v>277</v>
      </c>
      <c r="B100" s="140" t="s">
        <v>28</v>
      </c>
      <c r="C100" s="125" t="s">
        <v>278</v>
      </c>
      <c r="D100" s="71">
        <v>2137346.08</v>
      </c>
      <c r="E100" s="155"/>
      <c r="F100" s="59">
        <f>D100+E100</f>
        <v>2137346.08</v>
      </c>
    </row>
    <row r="101" spans="1:6" s="8" customFormat="1" ht="12" customHeight="1" hidden="1">
      <c r="A101" s="176"/>
      <c r="B101" s="124"/>
      <c r="C101" s="125"/>
      <c r="D101" s="72"/>
      <c r="E101" s="72"/>
      <c r="F101" s="59"/>
    </row>
    <row r="102" spans="1:6" s="8" customFormat="1" ht="36">
      <c r="A102" s="177" t="s">
        <v>192</v>
      </c>
      <c r="B102" s="25" t="s">
        <v>29</v>
      </c>
      <c r="C102" s="26" t="s">
        <v>193</v>
      </c>
      <c r="D102" s="145">
        <f>SUM(D103:D104)</f>
        <v>8787165.81</v>
      </c>
      <c r="E102" s="145">
        <f>SUM(E103:E104)</f>
        <v>0</v>
      </c>
      <c r="F102" s="147">
        <f>SUM(F103:F104)</f>
        <v>8787165.81</v>
      </c>
    </row>
    <row r="103" spans="1:6" s="8" customFormat="1" ht="22.5">
      <c r="A103" s="173" t="s">
        <v>273</v>
      </c>
      <c r="B103" s="140" t="s">
        <v>29</v>
      </c>
      <c r="C103" s="125" t="s">
        <v>274</v>
      </c>
      <c r="D103" s="72">
        <v>8787165.81</v>
      </c>
      <c r="E103" s="156"/>
      <c r="F103" s="59">
        <f>D103+E103</f>
        <v>8787165.81</v>
      </c>
    </row>
    <row r="104" spans="1:6" s="8" customFormat="1" ht="12" customHeight="1" hidden="1">
      <c r="A104" s="178"/>
      <c r="B104" s="124"/>
      <c r="C104" s="125"/>
      <c r="D104" s="72"/>
      <c r="E104" s="72"/>
      <c r="F104" s="59"/>
    </row>
    <row r="105" spans="1:6" s="8" customFormat="1" ht="24">
      <c r="A105" s="177" t="s">
        <v>194</v>
      </c>
      <c r="B105" s="25" t="s">
        <v>31</v>
      </c>
      <c r="C105" s="26" t="s">
        <v>32</v>
      </c>
      <c r="D105" s="145">
        <f>SUM(D106:D111)</f>
        <v>6097749.2</v>
      </c>
      <c r="E105" s="145">
        <f>SUM(E106:E111)</f>
        <v>0</v>
      </c>
      <c r="F105" s="147">
        <f>SUM(F106:F111)</f>
        <v>6097749.2</v>
      </c>
    </row>
    <row r="106" spans="1:6" s="8" customFormat="1" ht="11.25">
      <c r="A106" s="173" t="s">
        <v>263</v>
      </c>
      <c r="B106" s="140" t="s">
        <v>31</v>
      </c>
      <c r="C106" s="125" t="s">
        <v>264</v>
      </c>
      <c r="D106" s="72">
        <v>-131444.09</v>
      </c>
      <c r="E106" s="156"/>
      <c r="F106" s="59">
        <f>D106+E106</f>
        <v>-131444.09</v>
      </c>
    </row>
    <row r="107" spans="1:6" s="8" customFormat="1" ht="22.5">
      <c r="A107" s="173" t="s">
        <v>266</v>
      </c>
      <c r="B107" s="140" t="s">
        <v>31</v>
      </c>
      <c r="C107" s="125" t="s">
        <v>265</v>
      </c>
      <c r="D107" s="72">
        <v>14971.87</v>
      </c>
      <c r="E107" s="156"/>
      <c r="F107" s="59">
        <f>D107+E107</f>
        <v>14971.87</v>
      </c>
    </row>
    <row r="108" spans="1:6" s="8" customFormat="1" ht="11.25">
      <c r="A108" s="173" t="s">
        <v>268</v>
      </c>
      <c r="B108" s="140" t="s">
        <v>31</v>
      </c>
      <c r="C108" s="125" t="s">
        <v>267</v>
      </c>
      <c r="D108" s="72">
        <v>70000</v>
      </c>
      <c r="E108" s="156"/>
      <c r="F108" s="59">
        <f>D108+E108</f>
        <v>70000</v>
      </c>
    </row>
    <row r="109" spans="1:6" s="8" customFormat="1" ht="11.25">
      <c r="A109" s="173" t="s">
        <v>269</v>
      </c>
      <c r="B109" s="140" t="s">
        <v>31</v>
      </c>
      <c r="C109" s="125" t="s">
        <v>270</v>
      </c>
      <c r="D109" s="72">
        <v>289742.92</v>
      </c>
      <c r="E109" s="156"/>
      <c r="F109" s="59">
        <f>D109+E109</f>
        <v>289742.92</v>
      </c>
    </row>
    <row r="110" spans="1:6" s="8" customFormat="1" ht="11.25">
      <c r="A110" s="173" t="s">
        <v>271</v>
      </c>
      <c r="B110" s="140" t="s">
        <v>31</v>
      </c>
      <c r="C110" s="125" t="s">
        <v>272</v>
      </c>
      <c r="D110" s="72">
        <v>5854478.5</v>
      </c>
      <c r="E110" s="156"/>
      <c r="F110" s="59">
        <f>D110+E110</f>
        <v>5854478.5</v>
      </c>
    </row>
    <row r="111" spans="1:6" s="8" customFormat="1" ht="12" hidden="1">
      <c r="A111" s="179"/>
      <c r="B111" s="124"/>
      <c r="C111" s="125"/>
      <c r="D111" s="72"/>
      <c r="E111" s="72"/>
      <c r="F111" s="59"/>
    </row>
    <row r="112" spans="1:6" s="8" customFormat="1" ht="22.5">
      <c r="A112" s="180" t="s">
        <v>250</v>
      </c>
      <c r="B112" s="25" t="s">
        <v>148</v>
      </c>
      <c r="C112" s="26"/>
      <c r="D112" s="73">
        <f>D113-D114</f>
        <v>275932836.81</v>
      </c>
      <c r="E112" s="73">
        <f>E113-E114</f>
        <v>0</v>
      </c>
      <c r="F112" s="74">
        <f>F113-F114</f>
        <v>275932836.81</v>
      </c>
    </row>
    <row r="113" spans="1:6" s="8" customFormat="1" ht="24">
      <c r="A113" s="181" t="s">
        <v>107</v>
      </c>
      <c r="B113" s="25" t="s">
        <v>149</v>
      </c>
      <c r="C113" s="26"/>
      <c r="D113" s="73">
        <f>D19-D63</f>
        <v>275932836.81</v>
      </c>
      <c r="E113" s="73">
        <f>E19-E63</f>
        <v>0</v>
      </c>
      <c r="F113" s="74">
        <f>F19-F63</f>
        <v>275932836.81</v>
      </c>
    </row>
    <row r="114" spans="1:6" s="8" customFormat="1" ht="12" customHeight="1">
      <c r="A114" s="177" t="s">
        <v>108</v>
      </c>
      <c r="B114" s="25" t="s">
        <v>150</v>
      </c>
      <c r="C114" s="41"/>
      <c r="D114" s="72"/>
      <c r="E114" s="157"/>
      <c r="F114" s="75">
        <f>D114+E114</f>
        <v>0</v>
      </c>
    </row>
    <row r="115" spans="1:6" s="8" customFormat="1" ht="45">
      <c r="A115" s="182" t="s">
        <v>251</v>
      </c>
      <c r="B115" s="27" t="s">
        <v>33</v>
      </c>
      <c r="C115" s="26"/>
      <c r="D115" s="79">
        <f>D116+D119+D122+D125+D138+D141+D144+D147+D150</f>
        <v>279445211.27</v>
      </c>
      <c r="E115" s="79">
        <f>E116+E119+E122+E125+E138+E141+E144+E147+E150</f>
        <v>0</v>
      </c>
      <c r="F115" s="80">
        <f>F116+F119+F122+F125+F138+F141+F144+F147+F150</f>
        <v>279445211.27</v>
      </c>
    </row>
    <row r="116" spans="1:6" s="8" customFormat="1" ht="12" customHeight="1">
      <c r="A116" s="164" t="s">
        <v>109</v>
      </c>
      <c r="B116" s="25" t="s">
        <v>34</v>
      </c>
      <c r="C116" s="26"/>
      <c r="D116" s="60">
        <f>D117-D118</f>
        <v>178988841.01</v>
      </c>
      <c r="E116" s="65">
        <f>E117-E118</f>
        <v>0</v>
      </c>
      <c r="F116" s="61">
        <f>F117-F118</f>
        <v>178988841.01</v>
      </c>
    </row>
    <row r="117" spans="1:6" s="8" customFormat="1" ht="22.5">
      <c r="A117" s="175" t="s">
        <v>204</v>
      </c>
      <c r="B117" s="27" t="s">
        <v>35</v>
      </c>
      <c r="C117" s="26" t="s">
        <v>33</v>
      </c>
      <c r="D117" s="71">
        <v>317658074.95</v>
      </c>
      <c r="E117" s="76"/>
      <c r="F117" s="59">
        <f>D117+E117</f>
        <v>317658074.95</v>
      </c>
    </row>
    <row r="118" spans="1:6" s="8" customFormat="1" ht="12" customHeight="1">
      <c r="A118" s="175" t="s">
        <v>151</v>
      </c>
      <c r="B118" s="25" t="s">
        <v>36</v>
      </c>
      <c r="C118" s="41" t="s">
        <v>170</v>
      </c>
      <c r="D118" s="72">
        <v>138669233.94</v>
      </c>
      <c r="E118" s="77"/>
      <c r="F118" s="75">
        <f>D118+E118</f>
        <v>138669233.94</v>
      </c>
    </row>
    <row r="119" spans="1:6" s="8" customFormat="1" ht="12" customHeight="1">
      <c r="A119" s="164" t="s">
        <v>110</v>
      </c>
      <c r="B119" s="27" t="s">
        <v>38</v>
      </c>
      <c r="C119" s="26"/>
      <c r="D119" s="67">
        <f>D120-D121</f>
        <v>0</v>
      </c>
      <c r="E119" s="144">
        <f>E120-E121</f>
        <v>0</v>
      </c>
      <c r="F119" s="70">
        <f>F120-F121</f>
        <v>0</v>
      </c>
    </row>
    <row r="120" spans="1:6" s="8" customFormat="1" ht="22.5">
      <c r="A120" s="175" t="s">
        <v>203</v>
      </c>
      <c r="B120" s="27" t="s">
        <v>39</v>
      </c>
      <c r="C120" s="26" t="s">
        <v>34</v>
      </c>
      <c r="D120" s="71"/>
      <c r="E120" s="76"/>
      <c r="F120" s="59">
        <f>D120+E120</f>
        <v>0</v>
      </c>
    </row>
    <row r="121" spans="1:6" s="8" customFormat="1" ht="12" customHeight="1">
      <c r="A121" s="175" t="s">
        <v>152</v>
      </c>
      <c r="B121" s="25" t="s">
        <v>40</v>
      </c>
      <c r="C121" s="26" t="s">
        <v>155</v>
      </c>
      <c r="D121" s="72"/>
      <c r="E121" s="77"/>
      <c r="F121" s="75">
        <f>D121+E121</f>
        <v>0</v>
      </c>
    </row>
    <row r="122" spans="1:6" s="8" customFormat="1" ht="12" customHeight="1">
      <c r="A122" s="164" t="s">
        <v>42</v>
      </c>
      <c r="B122" s="25" t="s">
        <v>43</v>
      </c>
      <c r="C122" s="26"/>
      <c r="D122" s="60">
        <f>D123-D124</f>
        <v>99498755.37</v>
      </c>
      <c r="E122" s="65">
        <f>E123-E124</f>
        <v>0</v>
      </c>
      <c r="F122" s="61">
        <f>F123-F124</f>
        <v>99498755.37</v>
      </c>
    </row>
    <row r="123" spans="1:6" s="8" customFormat="1" ht="22.5">
      <c r="A123" s="175" t="s">
        <v>202</v>
      </c>
      <c r="B123" s="27" t="s">
        <v>44</v>
      </c>
      <c r="C123" s="26" t="s">
        <v>38</v>
      </c>
      <c r="D123" s="71">
        <v>289004479.38</v>
      </c>
      <c r="E123" s="76"/>
      <c r="F123" s="59">
        <f>D123+E123</f>
        <v>289004479.38</v>
      </c>
    </row>
    <row r="124" spans="1:6" s="8" customFormat="1" ht="12" customHeight="1">
      <c r="A124" s="175" t="s">
        <v>153</v>
      </c>
      <c r="B124" s="25" t="s">
        <v>45</v>
      </c>
      <c r="C124" s="41" t="s">
        <v>156</v>
      </c>
      <c r="D124" s="71">
        <v>189505724.01</v>
      </c>
      <c r="E124" s="76"/>
      <c r="F124" s="59">
        <f>D124+E124</f>
        <v>189505724.01</v>
      </c>
    </row>
    <row r="125" spans="1:6" s="8" customFormat="1" ht="12" customHeight="1">
      <c r="A125" s="164" t="s">
        <v>111</v>
      </c>
      <c r="B125" s="27" t="s">
        <v>47</v>
      </c>
      <c r="C125" s="26"/>
      <c r="D125" s="60">
        <f>D126-D135</f>
        <v>952228.65</v>
      </c>
      <c r="E125" s="65">
        <f>E126-E135</f>
        <v>0</v>
      </c>
      <c r="F125" s="61">
        <f>F126-F135</f>
        <v>952228.65</v>
      </c>
    </row>
    <row r="126" spans="1:6" s="8" customFormat="1" ht="33.75">
      <c r="A126" s="175" t="s">
        <v>201</v>
      </c>
      <c r="B126" s="27" t="s">
        <v>48</v>
      </c>
      <c r="C126" s="26" t="s">
        <v>49</v>
      </c>
      <c r="D126" s="71">
        <v>3093267.52</v>
      </c>
      <c r="E126" s="71"/>
      <c r="F126" s="189">
        <f>D126+E126</f>
        <v>3093267.52</v>
      </c>
    </row>
    <row r="127" spans="1:8" s="8" customFormat="1" ht="11.25">
      <c r="A127" s="194"/>
      <c r="B127" s="195"/>
      <c r="C127" s="196"/>
      <c r="D127" s="197"/>
      <c r="E127" s="197"/>
      <c r="F127" s="198">
        <f>D127+E127</f>
        <v>0</v>
      </c>
      <c r="G127" s="199"/>
      <c r="H127" s="199"/>
    </row>
    <row r="128" spans="1:6" s="8" customFormat="1" ht="0.75" customHeight="1" thickBot="1">
      <c r="A128" s="143"/>
      <c r="B128" s="134"/>
      <c r="C128" s="135"/>
      <c r="D128" s="78"/>
      <c r="E128" s="78"/>
      <c r="F128" s="64"/>
    </row>
    <row r="129" s="8" customFormat="1" ht="12" customHeight="1"/>
    <row r="130" spans="1:6" s="8" customFormat="1" ht="12" customHeight="1">
      <c r="A130" s="42"/>
      <c r="B130" s="37"/>
      <c r="C130" s="37"/>
      <c r="D130" s="38"/>
      <c r="E130" s="217" t="s">
        <v>56</v>
      </c>
      <c r="F130" s="217"/>
    </row>
    <row r="131" spans="1:6" s="8" customFormat="1" ht="12" customHeight="1">
      <c r="A131" s="209" t="s">
        <v>2</v>
      </c>
      <c r="B131" s="200" t="s">
        <v>97</v>
      </c>
      <c r="C131" s="200" t="s">
        <v>98</v>
      </c>
      <c r="D131" s="200" t="s">
        <v>99</v>
      </c>
      <c r="E131" s="203" t="s">
        <v>105</v>
      </c>
      <c r="F131" s="206" t="s">
        <v>3</v>
      </c>
    </row>
    <row r="132" spans="1:6" s="8" customFormat="1" ht="12" customHeight="1">
      <c r="A132" s="210"/>
      <c r="B132" s="201"/>
      <c r="C132" s="201"/>
      <c r="D132" s="201"/>
      <c r="E132" s="204"/>
      <c r="F132" s="207"/>
    </row>
    <row r="133" spans="1:6" s="8" customFormat="1" ht="12" customHeight="1">
      <c r="A133" s="211"/>
      <c r="B133" s="202"/>
      <c r="C133" s="202"/>
      <c r="D133" s="202"/>
      <c r="E133" s="205"/>
      <c r="F133" s="208"/>
    </row>
    <row r="134" spans="1:6" s="8" customFormat="1" ht="12" customHeight="1" thickBot="1">
      <c r="A134" s="20">
        <v>1</v>
      </c>
      <c r="B134" s="21">
        <v>2</v>
      </c>
      <c r="C134" s="21">
        <v>3</v>
      </c>
      <c r="D134" s="22">
        <v>4</v>
      </c>
      <c r="E134" s="1" t="s">
        <v>4</v>
      </c>
      <c r="F134" s="1" t="s">
        <v>5</v>
      </c>
    </row>
    <row r="135" spans="1:6" s="8" customFormat="1" ht="22.5">
      <c r="A135" s="183" t="s">
        <v>195</v>
      </c>
      <c r="B135" s="23" t="s">
        <v>50</v>
      </c>
      <c r="C135" s="24" t="s">
        <v>51</v>
      </c>
      <c r="D135" s="149">
        <v>2141038.87</v>
      </c>
      <c r="E135" s="149"/>
      <c r="F135" s="190">
        <f>D135+E135</f>
        <v>2141038.87</v>
      </c>
    </row>
    <row r="136" spans="1:8" s="8" customFormat="1" ht="12" customHeight="1">
      <c r="A136" s="194"/>
      <c r="B136" s="195"/>
      <c r="C136" s="196"/>
      <c r="D136" s="197"/>
      <c r="E136" s="197"/>
      <c r="F136" s="198">
        <f>D136+E136</f>
        <v>0</v>
      </c>
      <c r="G136" s="199"/>
      <c r="H136" s="199"/>
    </row>
    <row r="137" spans="1:6" s="8" customFormat="1" ht="12" customHeight="1" hidden="1">
      <c r="A137" s="178"/>
      <c r="B137" s="124"/>
      <c r="C137" s="125"/>
      <c r="D137" s="72"/>
      <c r="E137" s="72"/>
      <c r="F137" s="59"/>
    </row>
    <row r="138" spans="1:6" s="8" customFormat="1" ht="12">
      <c r="A138" s="184" t="s">
        <v>234</v>
      </c>
      <c r="B138" s="25" t="s">
        <v>114</v>
      </c>
      <c r="C138" s="51"/>
      <c r="D138" s="60">
        <f>D139-D140</f>
        <v>0</v>
      </c>
      <c r="E138" s="60">
        <f>E139-E140</f>
        <v>0</v>
      </c>
      <c r="F138" s="61">
        <f>F139-F140</f>
        <v>0</v>
      </c>
    </row>
    <row r="139" spans="1:6" s="8" customFormat="1" ht="22.5">
      <c r="A139" s="185" t="s">
        <v>229</v>
      </c>
      <c r="B139" s="27" t="s">
        <v>115</v>
      </c>
      <c r="C139" s="39" t="s">
        <v>235</v>
      </c>
      <c r="D139" s="71">
        <v>90376</v>
      </c>
      <c r="E139" s="71"/>
      <c r="F139" s="59">
        <f>D139+E139</f>
        <v>90376</v>
      </c>
    </row>
    <row r="140" spans="1:6" s="8" customFormat="1" ht="12" customHeight="1">
      <c r="A140" s="185" t="s">
        <v>230</v>
      </c>
      <c r="B140" s="25" t="s">
        <v>116</v>
      </c>
      <c r="C140" s="51" t="s">
        <v>236</v>
      </c>
      <c r="D140" s="72">
        <v>90376</v>
      </c>
      <c r="E140" s="72"/>
      <c r="F140" s="75">
        <f>D140+E140</f>
        <v>90376</v>
      </c>
    </row>
    <row r="141" spans="1:6" s="8" customFormat="1" ht="12" customHeight="1">
      <c r="A141" s="184" t="s">
        <v>237</v>
      </c>
      <c r="B141" s="27" t="s">
        <v>238</v>
      </c>
      <c r="C141" s="26"/>
      <c r="D141" s="192">
        <f>D142-D143</f>
        <v>0</v>
      </c>
      <c r="E141" s="192">
        <f>E142-E143</f>
        <v>0</v>
      </c>
      <c r="F141" s="193">
        <f>F142-F143</f>
        <v>0</v>
      </c>
    </row>
    <row r="142" spans="1:6" s="8" customFormat="1" ht="22.5">
      <c r="A142" s="185" t="s">
        <v>239</v>
      </c>
      <c r="B142" s="27" t="s">
        <v>240</v>
      </c>
      <c r="C142" s="26" t="s">
        <v>47</v>
      </c>
      <c r="D142" s="71"/>
      <c r="E142" s="71"/>
      <c r="F142" s="75">
        <f>D142+E142</f>
        <v>0</v>
      </c>
    </row>
    <row r="143" spans="1:6" s="8" customFormat="1" ht="12" customHeight="1">
      <c r="A143" s="185" t="s">
        <v>243</v>
      </c>
      <c r="B143" s="27" t="s">
        <v>241</v>
      </c>
      <c r="C143" s="26" t="s">
        <v>242</v>
      </c>
      <c r="D143" s="71"/>
      <c r="E143" s="71"/>
      <c r="F143" s="75">
        <f>D143+E143</f>
        <v>0</v>
      </c>
    </row>
    <row r="144" spans="1:6" s="8" customFormat="1" ht="24">
      <c r="A144" s="177" t="s">
        <v>169</v>
      </c>
      <c r="B144" s="27" t="s">
        <v>52</v>
      </c>
      <c r="C144" s="26"/>
      <c r="D144" s="117">
        <f>D145-D146</f>
        <v>0</v>
      </c>
      <c r="E144" s="117">
        <f>E145-E146</f>
        <v>0</v>
      </c>
      <c r="F144" s="118">
        <f>F145-F146</f>
        <v>0</v>
      </c>
    </row>
    <row r="145" spans="1:6" s="8" customFormat="1" ht="22.5">
      <c r="A145" s="175" t="s">
        <v>205</v>
      </c>
      <c r="B145" s="27" t="s">
        <v>196</v>
      </c>
      <c r="C145" s="26" t="s">
        <v>158</v>
      </c>
      <c r="D145" s="71"/>
      <c r="E145" s="71"/>
      <c r="F145" s="59">
        <f>D145+E145</f>
        <v>0</v>
      </c>
    </row>
    <row r="146" spans="1:6" s="8" customFormat="1" ht="11.25">
      <c r="A146" s="175" t="s">
        <v>154</v>
      </c>
      <c r="B146" s="27" t="s">
        <v>197</v>
      </c>
      <c r="C146" s="26" t="s">
        <v>158</v>
      </c>
      <c r="D146" s="71"/>
      <c r="E146" s="71"/>
      <c r="F146" s="75">
        <f>D146+E146</f>
        <v>0</v>
      </c>
    </row>
    <row r="147" spans="1:6" s="8" customFormat="1" ht="12">
      <c r="A147" s="164" t="s">
        <v>244</v>
      </c>
      <c r="B147" s="27" t="s">
        <v>245</v>
      </c>
      <c r="C147" s="26"/>
      <c r="D147" s="192">
        <f>D148-D149</f>
        <v>0</v>
      </c>
      <c r="E147" s="192">
        <f>E148-E149</f>
        <v>0</v>
      </c>
      <c r="F147" s="193">
        <f>F148-F149</f>
        <v>0</v>
      </c>
    </row>
    <row r="148" spans="1:6" s="8" customFormat="1" ht="22.5">
      <c r="A148" s="175" t="s">
        <v>205</v>
      </c>
      <c r="B148" s="27" t="s">
        <v>246</v>
      </c>
      <c r="C148" s="26" t="s">
        <v>158</v>
      </c>
      <c r="D148" s="71"/>
      <c r="E148" s="71"/>
      <c r="F148" s="75">
        <f>D148+E148</f>
        <v>0</v>
      </c>
    </row>
    <row r="149" spans="1:6" s="8" customFormat="1" ht="11.25">
      <c r="A149" s="175" t="s">
        <v>154</v>
      </c>
      <c r="B149" s="27" t="s">
        <v>247</v>
      </c>
      <c r="C149" s="26" t="s">
        <v>158</v>
      </c>
      <c r="D149" s="71"/>
      <c r="E149" s="71"/>
      <c r="F149" s="75">
        <f>D149+E149</f>
        <v>0</v>
      </c>
    </row>
    <row r="150" spans="1:6" s="8" customFormat="1" ht="12">
      <c r="A150" s="164" t="s">
        <v>159</v>
      </c>
      <c r="B150" s="25" t="s">
        <v>160</v>
      </c>
      <c r="C150" s="26" t="s">
        <v>158</v>
      </c>
      <c r="D150" s="72">
        <v>5386.24</v>
      </c>
      <c r="E150" s="72"/>
      <c r="F150" s="75">
        <f>D150+E150</f>
        <v>5386.24</v>
      </c>
    </row>
    <row r="151" spans="1:6" s="8" customFormat="1" ht="24">
      <c r="A151" s="186" t="s">
        <v>198</v>
      </c>
      <c r="B151" s="25" t="s">
        <v>37</v>
      </c>
      <c r="C151" s="26"/>
      <c r="D151" s="73">
        <f>D152-D177</f>
        <v>-3512374.46</v>
      </c>
      <c r="E151" s="112">
        <f>E152-E177</f>
        <v>0</v>
      </c>
      <c r="F151" s="74">
        <f>F152-F177</f>
        <v>-3512374.46</v>
      </c>
    </row>
    <row r="152" spans="1:6" s="8" customFormat="1" ht="22.5">
      <c r="A152" s="182" t="s">
        <v>199</v>
      </c>
      <c r="B152" s="28" t="s">
        <v>41</v>
      </c>
      <c r="C152" s="29"/>
      <c r="D152" s="119">
        <f>D153+D156+D159+D168+D171+D174</f>
        <v>-78363065.65</v>
      </c>
      <c r="E152" s="119">
        <f>E153+E156+E159+E168+E171+E174</f>
        <v>-9702959.43</v>
      </c>
      <c r="F152" s="120">
        <f>F153+F156+F159+F168+F171+F174</f>
        <v>-88066025.08</v>
      </c>
    </row>
    <row r="153" spans="1:6" s="8" customFormat="1" ht="12">
      <c r="A153" s="177" t="s">
        <v>200</v>
      </c>
      <c r="B153" s="25" t="s">
        <v>46</v>
      </c>
      <c r="C153" s="41"/>
      <c r="D153" s="60">
        <f>D154-D155</f>
        <v>-58420420.54</v>
      </c>
      <c r="E153" s="65">
        <f>E154-E155</f>
        <v>-9702959.43</v>
      </c>
      <c r="F153" s="61">
        <f>F154-F155</f>
        <v>-68123379.97</v>
      </c>
    </row>
    <row r="154" spans="1:6" s="8" customFormat="1" ht="22.5">
      <c r="A154" s="175" t="s">
        <v>206</v>
      </c>
      <c r="B154" s="27" t="s">
        <v>162</v>
      </c>
      <c r="C154" s="26" t="s">
        <v>53</v>
      </c>
      <c r="D154" s="71">
        <v>608542733.69</v>
      </c>
      <c r="E154" s="76">
        <v>5924975.27</v>
      </c>
      <c r="F154" s="59">
        <f>D154+E154</f>
        <v>614467708.96</v>
      </c>
    </row>
    <row r="155" spans="1:6" s="8" customFormat="1" ht="11.25">
      <c r="A155" s="183" t="s">
        <v>207</v>
      </c>
      <c r="B155" s="25" t="s">
        <v>163</v>
      </c>
      <c r="C155" s="41" t="s">
        <v>54</v>
      </c>
      <c r="D155" s="72">
        <v>666963154.23</v>
      </c>
      <c r="E155" s="148">
        <v>15627934.7</v>
      </c>
      <c r="F155" s="75">
        <f>D155+E155</f>
        <v>682591088.93</v>
      </c>
    </row>
    <row r="156" spans="1:6" s="8" customFormat="1" ht="12">
      <c r="A156" s="177" t="s">
        <v>161</v>
      </c>
      <c r="B156" s="27" t="s">
        <v>51</v>
      </c>
      <c r="C156" s="26"/>
      <c r="D156" s="67">
        <f>D157-D158</f>
        <v>0</v>
      </c>
      <c r="E156" s="89">
        <f>E157-E158</f>
        <v>0</v>
      </c>
      <c r="F156" s="70">
        <f>F157-F158</f>
        <v>0</v>
      </c>
    </row>
    <row r="157" spans="1:6" s="8" customFormat="1" ht="33.75">
      <c r="A157" s="183" t="s">
        <v>208</v>
      </c>
      <c r="B157" s="27" t="s">
        <v>58</v>
      </c>
      <c r="C157" s="26" t="s">
        <v>55</v>
      </c>
      <c r="D157" s="71"/>
      <c r="E157" s="83"/>
      <c r="F157" s="59">
        <f>D157+E157</f>
        <v>0</v>
      </c>
    </row>
    <row r="158" spans="1:6" s="8" customFormat="1" ht="22.5">
      <c r="A158" s="183" t="s">
        <v>209</v>
      </c>
      <c r="B158" s="27" t="s">
        <v>60</v>
      </c>
      <c r="C158" s="26" t="s">
        <v>57</v>
      </c>
      <c r="D158" s="71"/>
      <c r="E158" s="83"/>
      <c r="F158" s="75">
        <f>D158+E158</f>
        <v>0</v>
      </c>
    </row>
    <row r="159" spans="1:6" s="8" customFormat="1" ht="12" customHeight="1">
      <c r="A159" s="177" t="s">
        <v>210</v>
      </c>
      <c r="B159" s="25" t="s">
        <v>157</v>
      </c>
      <c r="C159" s="26"/>
      <c r="D159" s="60">
        <f>D160-D161</f>
        <v>-12013367.02</v>
      </c>
      <c r="E159" s="81">
        <f>E160-E161</f>
        <v>0</v>
      </c>
      <c r="F159" s="70">
        <f>F160-F161</f>
        <v>-12013367.02</v>
      </c>
    </row>
    <row r="160" spans="1:6" s="8" customFormat="1" ht="24" customHeight="1">
      <c r="A160" s="175" t="s">
        <v>211</v>
      </c>
      <c r="B160" s="27" t="s">
        <v>212</v>
      </c>
      <c r="C160" s="26" t="s">
        <v>59</v>
      </c>
      <c r="D160" s="71">
        <v>26875043.39</v>
      </c>
      <c r="E160" s="76"/>
      <c r="F160" s="59">
        <f>D160+E160</f>
        <v>26875043.39</v>
      </c>
    </row>
    <row r="161" spans="1:9" s="8" customFormat="1" ht="23.25" thickBot="1">
      <c r="A161" s="183" t="s">
        <v>214</v>
      </c>
      <c r="B161" s="30" t="s">
        <v>213</v>
      </c>
      <c r="C161" s="31" t="s">
        <v>61</v>
      </c>
      <c r="D161" s="78">
        <v>38888410.41</v>
      </c>
      <c r="E161" s="88"/>
      <c r="F161" s="64">
        <f>D161+E161</f>
        <v>38888410.41</v>
      </c>
      <c r="I161" s="50"/>
    </row>
    <row r="162" s="8" customFormat="1" ht="11.25">
      <c r="I162" s="50"/>
    </row>
    <row r="163" spans="1:9" s="8" customFormat="1" ht="12.75">
      <c r="A163" s="42"/>
      <c r="B163" s="37"/>
      <c r="C163" s="37"/>
      <c r="D163" s="38"/>
      <c r="E163" s="220" t="s">
        <v>113</v>
      </c>
      <c r="F163" s="220"/>
      <c r="I163" s="50"/>
    </row>
    <row r="164" spans="1:9" s="8" customFormat="1" ht="11.25">
      <c r="A164" s="209" t="s">
        <v>2</v>
      </c>
      <c r="B164" s="200" t="s">
        <v>97</v>
      </c>
      <c r="C164" s="200" t="s">
        <v>98</v>
      </c>
      <c r="D164" s="200" t="s">
        <v>99</v>
      </c>
      <c r="E164" s="203" t="s">
        <v>105</v>
      </c>
      <c r="F164" s="206" t="s">
        <v>3</v>
      </c>
      <c r="I164" s="50"/>
    </row>
    <row r="165" spans="1:9" s="8" customFormat="1" ht="11.25">
      <c r="A165" s="210"/>
      <c r="B165" s="201"/>
      <c r="C165" s="201"/>
      <c r="D165" s="201"/>
      <c r="E165" s="204"/>
      <c r="F165" s="207"/>
      <c r="I165" s="50"/>
    </row>
    <row r="166" spans="1:9" s="8" customFormat="1" ht="11.25">
      <c r="A166" s="211"/>
      <c r="B166" s="202"/>
      <c r="C166" s="202"/>
      <c r="D166" s="202"/>
      <c r="E166" s="205"/>
      <c r="F166" s="208"/>
      <c r="I166" s="50"/>
    </row>
    <row r="167" spans="1:9" s="8" customFormat="1" ht="12" thickBot="1">
      <c r="A167" s="20">
        <v>1</v>
      </c>
      <c r="B167" s="21">
        <v>2</v>
      </c>
      <c r="C167" s="21">
        <v>3</v>
      </c>
      <c r="D167" s="22">
        <v>4</v>
      </c>
      <c r="E167" s="1" t="s">
        <v>4</v>
      </c>
      <c r="F167" s="1" t="s">
        <v>5</v>
      </c>
      <c r="I167" s="50"/>
    </row>
    <row r="168" spans="1:6" s="8" customFormat="1" ht="12">
      <c r="A168" s="177" t="s">
        <v>215</v>
      </c>
      <c r="B168" s="23" t="s">
        <v>62</v>
      </c>
      <c r="C168" s="24"/>
      <c r="D168" s="68">
        <f>D169-D170</f>
        <v>0</v>
      </c>
      <c r="E168" s="113">
        <f>E169-E170</f>
        <v>0</v>
      </c>
      <c r="F168" s="69">
        <f>F169-F170</f>
        <v>0</v>
      </c>
    </row>
    <row r="169" spans="1:6" s="8" customFormat="1" ht="33.75">
      <c r="A169" s="175" t="s">
        <v>216</v>
      </c>
      <c r="B169" s="27" t="s">
        <v>63</v>
      </c>
      <c r="C169" s="26" t="s">
        <v>64</v>
      </c>
      <c r="D169" s="71"/>
      <c r="E169" s="83"/>
      <c r="F169" s="59">
        <f>D169+E169</f>
        <v>0</v>
      </c>
    </row>
    <row r="170" spans="1:6" s="8" customFormat="1" ht="22.5">
      <c r="A170" s="183" t="s">
        <v>217</v>
      </c>
      <c r="B170" s="28" t="s">
        <v>65</v>
      </c>
      <c r="C170" s="29" t="s">
        <v>66</v>
      </c>
      <c r="D170" s="72"/>
      <c r="E170" s="82"/>
      <c r="F170" s="59">
        <f>D170+E170</f>
        <v>0</v>
      </c>
    </row>
    <row r="171" spans="1:6" s="8" customFormat="1" ht="12">
      <c r="A171" s="177" t="s">
        <v>112</v>
      </c>
      <c r="B171" s="28" t="s">
        <v>67</v>
      </c>
      <c r="C171" s="43"/>
      <c r="D171" s="84">
        <f>D172-D173</f>
        <v>0</v>
      </c>
      <c r="E171" s="85">
        <f>E172-E173</f>
        <v>0</v>
      </c>
      <c r="F171" s="158">
        <f>F172-F173</f>
        <v>0</v>
      </c>
    </row>
    <row r="172" spans="1:6" s="8" customFormat="1" ht="22.5">
      <c r="A172" s="187" t="s">
        <v>218</v>
      </c>
      <c r="B172" s="159" t="s">
        <v>68</v>
      </c>
      <c r="C172" s="51" t="s">
        <v>69</v>
      </c>
      <c r="D172" s="148"/>
      <c r="E172" s="82"/>
      <c r="F172" s="75">
        <f>D172+E172</f>
        <v>0</v>
      </c>
    </row>
    <row r="173" spans="1:6" s="8" customFormat="1" ht="11.25">
      <c r="A173" s="183" t="s">
        <v>165</v>
      </c>
      <c r="B173" s="27" t="s">
        <v>70</v>
      </c>
      <c r="C173" s="39" t="s">
        <v>71</v>
      </c>
      <c r="D173" s="86"/>
      <c r="E173" s="87"/>
      <c r="F173" s="59">
        <f>D173+E173</f>
        <v>0</v>
      </c>
    </row>
    <row r="174" spans="1:6" s="8" customFormat="1" ht="12">
      <c r="A174" s="184" t="s">
        <v>219</v>
      </c>
      <c r="B174" s="27" t="s">
        <v>72</v>
      </c>
      <c r="C174" s="51"/>
      <c r="D174" s="60">
        <f>D175-D176</f>
        <v>-7929278.09</v>
      </c>
      <c r="E174" s="81">
        <f>E175-E176</f>
        <v>0</v>
      </c>
      <c r="F174" s="61">
        <f>F175-F176</f>
        <v>-7929278.09</v>
      </c>
    </row>
    <row r="175" spans="1:6" s="8" customFormat="1" ht="22.5">
      <c r="A175" s="175" t="s">
        <v>220</v>
      </c>
      <c r="B175" s="27" t="s">
        <v>73</v>
      </c>
      <c r="C175" s="26" t="s">
        <v>74</v>
      </c>
      <c r="D175" s="71">
        <v>688312511.8</v>
      </c>
      <c r="E175" s="83"/>
      <c r="F175" s="59">
        <f>D175+E175</f>
        <v>688312511.8</v>
      </c>
    </row>
    <row r="176" spans="1:6" s="8" customFormat="1" ht="12" customHeight="1">
      <c r="A176" s="175" t="s">
        <v>164</v>
      </c>
      <c r="B176" s="25" t="s">
        <v>75</v>
      </c>
      <c r="C176" s="41" t="s">
        <v>76</v>
      </c>
      <c r="D176" s="72">
        <v>696241789.89</v>
      </c>
      <c r="E176" s="82"/>
      <c r="F176" s="75">
        <f>D176+E176</f>
        <v>696241789.89</v>
      </c>
    </row>
    <row r="177" spans="1:6" s="8" customFormat="1" ht="29.25" customHeight="1">
      <c r="A177" s="188" t="s">
        <v>252</v>
      </c>
      <c r="B177" s="27" t="s">
        <v>53</v>
      </c>
      <c r="C177" s="26"/>
      <c r="D177" s="79">
        <f>D178+D181+D184+D193+D194</f>
        <v>-74850691.19</v>
      </c>
      <c r="E177" s="79">
        <f>E178+E181+E184+E193+E194</f>
        <v>-9702959.43</v>
      </c>
      <c r="F177" s="74">
        <f>F178+F181+F184+F193+F194</f>
        <v>-84553650.62</v>
      </c>
    </row>
    <row r="178" spans="1:6" s="8" customFormat="1" ht="24">
      <c r="A178" s="164" t="s">
        <v>221</v>
      </c>
      <c r="B178" s="27" t="s">
        <v>55</v>
      </c>
      <c r="C178" s="26"/>
      <c r="D178" s="67">
        <f>D179-D180</f>
        <v>0</v>
      </c>
      <c r="E178" s="89">
        <f>E179-E180</f>
        <v>0</v>
      </c>
      <c r="F178" s="61">
        <f>F179-F180</f>
        <v>0</v>
      </c>
    </row>
    <row r="179" spans="1:7" s="8" customFormat="1" ht="33.75">
      <c r="A179" s="175" t="s">
        <v>222</v>
      </c>
      <c r="B179" s="27" t="s">
        <v>77</v>
      </c>
      <c r="C179" s="26" t="s">
        <v>78</v>
      </c>
      <c r="D179" s="71">
        <v>15065256.16</v>
      </c>
      <c r="E179" s="83"/>
      <c r="F179" s="59">
        <f>D179+E179</f>
        <v>15065256.16</v>
      </c>
      <c r="G179" s="44"/>
    </row>
    <row r="180" spans="1:6" s="8" customFormat="1" ht="22.5">
      <c r="A180" s="175" t="s">
        <v>223</v>
      </c>
      <c r="B180" s="25" t="s">
        <v>79</v>
      </c>
      <c r="C180" s="41" t="s">
        <v>80</v>
      </c>
      <c r="D180" s="72">
        <v>15065256.16</v>
      </c>
      <c r="E180" s="82"/>
      <c r="F180" s="75">
        <f>D180+E180</f>
        <v>15065256.16</v>
      </c>
    </row>
    <row r="181" spans="1:6" s="8" customFormat="1" ht="22.5" customHeight="1">
      <c r="A181" s="164" t="s">
        <v>224</v>
      </c>
      <c r="B181" s="27" t="s">
        <v>59</v>
      </c>
      <c r="C181" s="26"/>
      <c r="D181" s="67">
        <f>D182-D183</f>
        <v>0</v>
      </c>
      <c r="E181" s="89">
        <f>E182-E183</f>
        <v>0</v>
      </c>
      <c r="F181" s="70">
        <f>F182-F183</f>
        <v>0</v>
      </c>
    </row>
    <row r="182" spans="1:7" s="8" customFormat="1" ht="33.75">
      <c r="A182" s="175" t="s">
        <v>225</v>
      </c>
      <c r="B182" s="27" t="s">
        <v>81</v>
      </c>
      <c r="C182" s="26" t="s">
        <v>82</v>
      </c>
      <c r="D182" s="71"/>
      <c r="E182" s="83"/>
      <c r="F182" s="59">
        <f>D182+E182</f>
        <v>0</v>
      </c>
      <c r="G182" s="44"/>
    </row>
    <row r="183" spans="1:6" s="8" customFormat="1" ht="22.5">
      <c r="A183" s="183" t="s">
        <v>226</v>
      </c>
      <c r="B183" s="25" t="s">
        <v>83</v>
      </c>
      <c r="C183" s="26" t="s">
        <v>84</v>
      </c>
      <c r="D183" s="72"/>
      <c r="E183" s="82"/>
      <c r="F183" s="59">
        <f>D183+E183</f>
        <v>0</v>
      </c>
    </row>
    <row r="184" spans="1:6" s="8" customFormat="1" ht="22.5" customHeight="1">
      <c r="A184" s="177" t="s">
        <v>104</v>
      </c>
      <c r="B184" s="25" t="s">
        <v>64</v>
      </c>
      <c r="C184" s="26"/>
      <c r="D184" s="60">
        <f>D185-D186</f>
        <v>-74384692.73</v>
      </c>
      <c r="E184" s="81">
        <f>E185-E186</f>
        <v>-9702959.43</v>
      </c>
      <c r="F184" s="61">
        <f>F185-F186</f>
        <v>-84087652.16</v>
      </c>
    </row>
    <row r="185" spans="1:7" s="8" customFormat="1" ht="22.5">
      <c r="A185" s="185" t="s">
        <v>227</v>
      </c>
      <c r="B185" s="25" t="s">
        <v>85</v>
      </c>
      <c r="C185" s="41" t="s">
        <v>86</v>
      </c>
      <c r="D185" s="72">
        <v>613456347.83</v>
      </c>
      <c r="E185" s="82">
        <v>5924975.27</v>
      </c>
      <c r="F185" s="75">
        <f>D185+E185</f>
        <v>619381323.1</v>
      </c>
      <c r="G185" s="44"/>
    </row>
    <row r="186" spans="1:7" s="8" customFormat="1" ht="12" thickBot="1">
      <c r="A186" s="183" t="s">
        <v>168</v>
      </c>
      <c r="B186" s="30" t="s">
        <v>87</v>
      </c>
      <c r="C186" s="114" t="s">
        <v>88</v>
      </c>
      <c r="D186" s="78">
        <v>687841040.56</v>
      </c>
      <c r="E186" s="78">
        <v>15627934.7</v>
      </c>
      <c r="F186" s="64">
        <f>D186+E186</f>
        <v>703468975.26</v>
      </c>
      <c r="G186" s="44"/>
    </row>
    <row r="187" s="8" customFormat="1" ht="12" customHeight="1">
      <c r="G187" s="44"/>
    </row>
    <row r="188" spans="1:7" s="8" customFormat="1" ht="12" customHeight="1">
      <c r="A188" s="42"/>
      <c r="B188" s="37"/>
      <c r="C188" s="37"/>
      <c r="D188" s="38"/>
      <c r="E188" s="220" t="s">
        <v>121</v>
      </c>
      <c r="F188" s="220"/>
      <c r="G188" s="44"/>
    </row>
    <row r="189" spans="1:7" s="8" customFormat="1" ht="12" customHeight="1">
      <c r="A189" s="209" t="s">
        <v>2</v>
      </c>
      <c r="B189" s="200" t="s">
        <v>97</v>
      </c>
      <c r="C189" s="200" t="s">
        <v>98</v>
      </c>
      <c r="D189" s="200" t="s">
        <v>99</v>
      </c>
      <c r="E189" s="203" t="s">
        <v>105</v>
      </c>
      <c r="F189" s="206" t="s">
        <v>3</v>
      </c>
      <c r="G189" s="44"/>
    </row>
    <row r="190" spans="1:7" s="8" customFormat="1" ht="12" customHeight="1">
      <c r="A190" s="210"/>
      <c r="B190" s="201"/>
      <c r="C190" s="201"/>
      <c r="D190" s="201"/>
      <c r="E190" s="204"/>
      <c r="F190" s="207"/>
      <c r="G190" s="44"/>
    </row>
    <row r="191" spans="1:7" s="8" customFormat="1" ht="12" customHeight="1">
      <c r="A191" s="211"/>
      <c r="B191" s="202"/>
      <c r="C191" s="202"/>
      <c r="D191" s="202"/>
      <c r="E191" s="205"/>
      <c r="F191" s="208"/>
      <c r="G191" s="44"/>
    </row>
    <row r="192" spans="1:7" s="8" customFormat="1" ht="12" customHeight="1" thickBot="1">
      <c r="A192" s="20">
        <v>1</v>
      </c>
      <c r="B192" s="21">
        <v>2</v>
      </c>
      <c r="C192" s="21">
        <v>3</v>
      </c>
      <c r="D192" s="22">
        <v>4</v>
      </c>
      <c r="E192" s="1" t="s">
        <v>4</v>
      </c>
      <c r="F192" s="1" t="s">
        <v>5</v>
      </c>
      <c r="G192" s="44"/>
    </row>
    <row r="193" spans="1:7" s="8" customFormat="1" ht="12" customHeight="1">
      <c r="A193" s="174" t="s">
        <v>166</v>
      </c>
      <c r="B193" s="23" t="s">
        <v>69</v>
      </c>
      <c r="C193" s="146" t="s">
        <v>158</v>
      </c>
      <c r="D193" s="149">
        <v>-465998.46</v>
      </c>
      <c r="E193" s="149"/>
      <c r="F193" s="150">
        <f>D193+E193</f>
        <v>-465998.46</v>
      </c>
      <c r="G193" s="44"/>
    </row>
    <row r="194" spans="1:7" s="8" customFormat="1" ht="12" customHeight="1" thickBot="1">
      <c r="A194" s="177" t="s">
        <v>167</v>
      </c>
      <c r="B194" s="30" t="s">
        <v>74</v>
      </c>
      <c r="C194" s="114" t="s">
        <v>158</v>
      </c>
      <c r="D194" s="78"/>
      <c r="E194" s="78"/>
      <c r="F194" s="64">
        <f>D194+E194</f>
        <v>0</v>
      </c>
      <c r="G194" s="44"/>
    </row>
    <row r="195" spans="1:6" s="8" customFormat="1" ht="8.25" customHeight="1">
      <c r="A195" s="40"/>
      <c r="B195" s="34"/>
      <c r="C195" s="34"/>
      <c r="D195" s="34"/>
      <c r="E195" s="34"/>
      <c r="F195" s="34"/>
    </row>
    <row r="196" spans="1:6" s="8" customFormat="1" ht="11.25" customHeight="1">
      <c r="A196" s="12"/>
      <c r="B196" s="34"/>
      <c r="C196" s="12"/>
      <c r="D196" s="45"/>
      <c r="E196" s="46"/>
      <c r="F196" s="46"/>
    </row>
    <row r="197" spans="1:6" s="8" customFormat="1" ht="11.25">
      <c r="A197" s="12"/>
      <c r="B197" s="34"/>
      <c r="C197" s="12"/>
      <c r="D197" s="45"/>
      <c r="E197" s="98" t="s">
        <v>137</v>
      </c>
      <c r="F197" s="46"/>
    </row>
    <row r="198" spans="1:8" s="8" customFormat="1" ht="11.25">
      <c r="A198" s="106" t="s">
        <v>146</v>
      </c>
      <c r="B198" s="218" t="s">
        <v>353</v>
      </c>
      <c r="C198" s="218"/>
      <c r="D198" s="218"/>
      <c r="E198" s="98" t="s">
        <v>138</v>
      </c>
      <c r="F198" s="37" t="s">
        <v>354</v>
      </c>
      <c r="G198" s="44"/>
      <c r="H198" s="44"/>
    </row>
    <row r="199" spans="1:8" s="8" customFormat="1" ht="11.25">
      <c r="A199" s="102" t="s">
        <v>89</v>
      </c>
      <c r="B199" s="219" t="s">
        <v>90</v>
      </c>
      <c r="C199" s="219"/>
      <c r="D199" s="219"/>
      <c r="E199" s="34" t="s">
        <v>231</v>
      </c>
      <c r="F199" s="104" t="s">
        <v>90</v>
      </c>
      <c r="G199" s="103"/>
      <c r="H199" s="103"/>
    </row>
    <row r="200" spans="1:6" s="8" customFormat="1" ht="15" customHeight="1">
      <c r="A200" s="12"/>
      <c r="B200" s="12"/>
      <c r="C200" s="12"/>
      <c r="D200" s="12"/>
      <c r="E200" s="46"/>
      <c r="F200" s="46"/>
    </row>
    <row r="201" spans="1:6" s="8" customFormat="1" ht="16.5" customHeight="1">
      <c r="A201" s="92" t="s">
        <v>350</v>
      </c>
      <c r="B201" s="12"/>
      <c r="C201" s="12"/>
      <c r="D201" s="12"/>
      <c r="E201" s="46"/>
      <c r="F201" s="46"/>
    </row>
    <row r="202" spans="1:6" s="8" customFormat="1" ht="16.5" customHeight="1">
      <c r="A202" s="92"/>
      <c r="B202" s="12"/>
      <c r="C202" s="12"/>
      <c r="D202" s="12"/>
      <c r="E202" s="46"/>
      <c r="F202" s="46"/>
    </row>
    <row r="203" spans="1:6" s="8" customFormat="1" ht="22.5" customHeight="1">
      <c r="A203" s="226" t="s">
        <v>232</v>
      </c>
      <c r="B203" s="226"/>
      <c r="C203" s="226"/>
      <c r="D203" s="226"/>
      <c r="E203" s="222"/>
      <c r="F203" s="222"/>
    </row>
    <row r="204" spans="2:6" s="8" customFormat="1" ht="21.75" customHeight="1">
      <c r="B204" s="227"/>
      <c r="C204" s="227"/>
      <c r="D204" s="227"/>
      <c r="E204" s="223" t="s">
        <v>139</v>
      </c>
      <c r="F204" s="224"/>
    </row>
    <row r="205" spans="1:7" ht="15">
      <c r="A205" s="12"/>
      <c r="B205" s="12"/>
      <c r="C205" s="12"/>
      <c r="D205" s="12"/>
      <c r="E205" s="46"/>
      <c r="F205" s="46"/>
      <c r="G205" s="6"/>
    </row>
    <row r="206" spans="1:7" ht="21.75" customHeight="1">
      <c r="A206" s="225" t="s">
        <v>140</v>
      </c>
      <c r="B206" s="225"/>
      <c r="C206" s="225"/>
      <c r="D206" s="108"/>
      <c r="E206" s="110"/>
      <c r="F206" s="37"/>
      <c r="G206" s="6"/>
    </row>
    <row r="207" spans="1:7" ht="22.5">
      <c r="A207" s="12"/>
      <c r="B207" s="12"/>
      <c r="C207" s="12"/>
      <c r="D207" s="99" t="s">
        <v>141</v>
      </c>
      <c r="E207" s="99" t="s">
        <v>142</v>
      </c>
      <c r="F207" s="99" t="s">
        <v>143</v>
      </c>
      <c r="G207" s="6"/>
    </row>
    <row r="208" spans="1:7" ht="15">
      <c r="A208" s="12"/>
      <c r="B208" s="12"/>
      <c r="C208" s="12"/>
      <c r="D208" s="100"/>
      <c r="E208" s="100"/>
      <c r="F208" s="100"/>
      <c r="G208" s="6"/>
    </row>
    <row r="209" spans="1:7" ht="35.25" customHeight="1">
      <c r="A209" s="107" t="s">
        <v>144</v>
      </c>
      <c r="B209" s="228" t="s">
        <v>351</v>
      </c>
      <c r="C209" s="228"/>
      <c r="D209" s="101"/>
      <c r="E209" s="109" t="s">
        <v>352</v>
      </c>
      <c r="F209" s="109">
        <v>91248</v>
      </c>
      <c r="G209" s="105"/>
    </row>
    <row r="210" spans="1:7" ht="22.5" customHeight="1">
      <c r="A210" s="12"/>
      <c r="B210" s="221" t="s">
        <v>141</v>
      </c>
      <c r="C210" s="221"/>
      <c r="D210" s="99" t="s">
        <v>142</v>
      </c>
      <c r="E210" s="99" t="s">
        <v>233</v>
      </c>
      <c r="F210" s="99" t="s">
        <v>145</v>
      </c>
      <c r="G210" s="103"/>
    </row>
    <row r="211" spans="1:7" ht="15">
      <c r="A211" s="12"/>
      <c r="B211" s="12"/>
      <c r="C211" s="12"/>
      <c r="D211" s="100"/>
      <c r="E211" s="100"/>
      <c r="F211" s="100"/>
      <c r="G211" s="6"/>
    </row>
    <row r="212" spans="1:7" ht="15">
      <c r="A212" s="92" t="s">
        <v>350</v>
      </c>
      <c r="B212" s="12"/>
      <c r="C212" s="12"/>
      <c r="D212" s="45"/>
      <c r="E212" s="46"/>
      <c r="F212" s="46"/>
      <c r="G212" s="6"/>
    </row>
    <row r="213" spans="1:7" ht="15">
      <c r="A213" s="92"/>
      <c r="B213" s="12"/>
      <c r="C213" s="12"/>
      <c r="D213" s="45"/>
      <c r="E213" s="46"/>
      <c r="F213" s="46"/>
      <c r="G213" s="6"/>
    </row>
    <row r="214" spans="4:7" ht="15">
      <c r="D214" s="47"/>
      <c r="G214" s="6"/>
    </row>
  </sheetData>
  <sheetProtection/>
  <mergeCells count="55">
    <mergeCell ref="F15:F17"/>
    <mergeCell ref="E15:E17"/>
    <mergeCell ref="C42:C44"/>
    <mergeCell ref="B210:C210"/>
    <mergeCell ref="E203:F203"/>
    <mergeCell ref="E204:F204"/>
    <mergeCell ref="A206:C206"/>
    <mergeCell ref="A203:D203"/>
    <mergeCell ref="B204:D204"/>
    <mergeCell ref="B209:C209"/>
    <mergeCell ref="E163:F163"/>
    <mergeCell ref="E188:F188"/>
    <mergeCell ref="A189:A191"/>
    <mergeCell ref="B189:B191"/>
    <mergeCell ref="C189:C191"/>
    <mergeCell ref="F164:F166"/>
    <mergeCell ref="E164:E166"/>
    <mergeCell ref="D164:D166"/>
    <mergeCell ref="A42:A44"/>
    <mergeCell ref="B42:B44"/>
    <mergeCell ref="B198:D198"/>
    <mergeCell ref="A164:A166"/>
    <mergeCell ref="B164:B166"/>
    <mergeCell ref="B199:D199"/>
    <mergeCell ref="C164:C166"/>
    <mergeCell ref="B6:D6"/>
    <mergeCell ref="B11:D11"/>
    <mergeCell ref="D42:D44"/>
    <mergeCell ref="E41:F41"/>
    <mergeCell ref="E93:F93"/>
    <mergeCell ref="E130:F130"/>
    <mergeCell ref="B15:B17"/>
    <mergeCell ref="E42:E44"/>
    <mergeCell ref="F42:F44"/>
    <mergeCell ref="D15:D17"/>
    <mergeCell ref="A131:A133"/>
    <mergeCell ref="B131:B133"/>
    <mergeCell ref="D189:D191"/>
    <mergeCell ref="E189:E191"/>
    <mergeCell ref="F189:F191"/>
    <mergeCell ref="A3:F3"/>
    <mergeCell ref="C15:C17"/>
    <mergeCell ref="B10:D10"/>
    <mergeCell ref="B13:C13"/>
    <mergeCell ref="A15:A17"/>
    <mergeCell ref="C131:C133"/>
    <mergeCell ref="D131:D133"/>
    <mergeCell ref="E131:E133"/>
    <mergeCell ref="F131:F133"/>
    <mergeCell ref="A94:A96"/>
    <mergeCell ref="B94:B96"/>
    <mergeCell ref="C94:C96"/>
    <mergeCell ref="D94:D96"/>
    <mergeCell ref="E94:E96"/>
    <mergeCell ref="F94:F96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0" r:id="rId1"/>
  <rowBreaks count="5" manualBreakCount="5">
    <brk id="39" max="255" man="1"/>
    <brk id="91" max="255" man="1"/>
    <brk id="128" max="255" man="1"/>
    <brk id="161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Дедук</cp:lastModifiedBy>
  <cp:lastPrinted>2024-03-12T10:58:32Z</cp:lastPrinted>
  <dcterms:created xsi:type="dcterms:W3CDTF">2007-06-20T08:24:42Z</dcterms:created>
  <dcterms:modified xsi:type="dcterms:W3CDTF">2024-03-12T10:58:34Z</dcterms:modified>
  <cp:category/>
  <cp:version/>
  <cp:contentType/>
  <cp:contentStatus/>
</cp:coreProperties>
</file>