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s\Desktop\ОТЧЁТЫ\2022\ГОДОВОЙ 2022\депутатам\"/>
    </mc:Choice>
  </mc:AlternateContent>
  <xr:revisionPtr revIDLastSave="0" documentId="8_{A55B071C-055C-4B98-9768-87A6CC20EDBD}" xr6:coauthVersionLast="47" xr6:coauthVersionMax="47" xr10:uidLastSave="{00000000-0000-0000-0000-000000000000}"/>
  <bookViews>
    <workbookView xWindow="-120" yWindow="-120" windowWidth="19440" windowHeight="15000" xr2:uid="{406D8F84-FB7B-4157-8CC9-4F5A45FF111B}"/>
  </bookViews>
  <sheets>
    <sheet name="дох" sheetId="1" r:id="rId1"/>
    <sheet name="расх" sheetId="2" r:id="rId2"/>
    <sheet name="подр" sheetId="3" r:id="rId3"/>
    <sheet name="источ" sheetId="4" r:id="rId4"/>
  </sheets>
  <externalReferences>
    <externalReference r:id="rId5"/>
  </externalReferences>
  <definedNames>
    <definedName name="_xlnm._FilterDatabase" localSheetId="0" hidden="1">дох!$A$5:$D$81</definedName>
    <definedName name="_xlnm._FilterDatabase" localSheetId="1" hidden="1">расх!$A$6:$F$370</definedName>
    <definedName name="_xlnm.Print_Area" localSheetId="0">дох!$A$1:$D$81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C18" i="4"/>
  <c r="C17" i="4"/>
  <c r="C14" i="4"/>
  <c r="C11" i="4" s="1"/>
  <c r="C12" i="4"/>
  <c r="C9" i="4"/>
  <c r="C7" i="4"/>
  <c r="C6" i="4" s="1"/>
  <c r="C34" i="3"/>
  <c r="C32" i="3"/>
  <c r="C30" i="3"/>
  <c r="C28" i="3"/>
  <c r="C27" i="3" s="1"/>
  <c r="C25" i="3"/>
  <c r="C20" i="3"/>
  <c r="C16" i="3"/>
  <c r="C12" i="3"/>
  <c r="C6" i="3"/>
  <c r="F303" i="2"/>
  <c r="F302" i="2"/>
  <c r="F301" i="2"/>
  <c r="F300" i="2"/>
  <c r="F6" i="2"/>
  <c r="F371" i="2" s="1"/>
  <c r="D80" i="1"/>
  <c r="C80" i="1"/>
  <c r="D77" i="1"/>
  <c r="C77" i="1"/>
  <c r="D75" i="1"/>
  <c r="C75" i="1"/>
  <c r="D72" i="1"/>
  <c r="D70" i="1"/>
  <c r="D58" i="1"/>
  <c r="D56" i="1"/>
  <c r="D55" i="1" s="1"/>
  <c r="C55" i="1"/>
  <c r="C54" i="1" s="1"/>
  <c r="D51" i="1"/>
  <c r="C51" i="1"/>
  <c r="D42" i="1"/>
  <c r="C42" i="1"/>
  <c r="D36" i="1"/>
  <c r="C36" i="1"/>
  <c r="D33" i="1"/>
  <c r="C33" i="1"/>
  <c r="D27" i="1"/>
  <c r="C27" i="1"/>
  <c r="D25" i="1"/>
  <c r="C25" i="1"/>
  <c r="D23" i="1"/>
  <c r="C23" i="1"/>
  <c r="D19" i="1"/>
  <c r="C19" i="1"/>
  <c r="D16" i="1"/>
  <c r="C16" i="1"/>
  <c r="D11" i="1"/>
  <c r="C11" i="1"/>
  <c r="D6" i="1"/>
  <c r="C6" i="1"/>
  <c r="C5" i="1"/>
  <c r="C5" i="4" l="1"/>
  <c r="C4" i="4" s="1"/>
  <c r="C36" i="3"/>
  <c r="C37" i="3" s="1"/>
  <c r="D54" i="1"/>
  <c r="D5" i="1"/>
</calcChain>
</file>

<file path=xl/sharedStrings.xml><?xml version="1.0" encoding="utf-8"?>
<sst xmlns="http://schemas.openxmlformats.org/spreadsheetml/2006/main" count="2095" uniqueCount="512">
  <si>
    <t>Приложение 1</t>
  </si>
  <si>
    <t xml:space="preserve">Доходы бюджета города Боровичи за 2022 год
по кодам классификации доходов бюджетов  </t>
  </si>
  <si>
    <t>Наименование показателя</t>
  </si>
  <si>
    <t>Код дохода по бюджетной классификации</t>
  </si>
  <si>
    <t>Утверждённые бюджетные 
назначения</t>
  </si>
  <si>
    <t>Кассовое исполнение</t>
  </si>
  <si>
    <t>Доходы бюджета - всего
в том числе:</t>
  </si>
  <si>
    <t>x</t>
  </si>
  <si>
    <t>НАЛОГИ НА ПРИБЫЛЬ, ДОХОДЫ</t>
  </si>
  <si>
    <t>00010100000000000000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</si>
  <si>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</si>
  <si>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</si>
  <si>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</si>
  <si>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</si>
  <si>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</si>
  <si>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</si>
  <si>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</si>
  <si>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</si>
  <si>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Акцизы по подакцизным товарам (продукции), производимым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</si>
  <si>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</si>
  <si>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</si>
  <si>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</si>
  <si>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</si>
  <si>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</si>
  <si>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</si>
  <si>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</si>
  <si>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</si>
  <si>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</si>
  <si>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</si>
  <si>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</si>
  <si>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сельскохозяйственный налог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</si>
  <si>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</si>
  <si>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</si>
  <si>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</si>
  <si>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НАЛОГИ НА ИМУЩЕСТВО</t>
  </si>
  <si>
    <t>00010600000000000000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</si>
  <si>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</si>
  <si>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00010601030130000110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</si>
  <si>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</si>
  <si>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</si>
  <si>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</si>
  <si>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</si>
  <si>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</si>
  <si>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</si>
  <si>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</si>
  <si>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</si>
  <si>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</si>
  <si>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</si>
  <si>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</si>
  <si>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</si>
  <si>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</si>
  <si>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</si>
  <si>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</si>
  <si>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00011105013130000120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</si>
  <si>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</si>
  <si>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</si>
  <si>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</si>
  <si>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</si>
  <si>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</si>
  <si>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</si>
  <si>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</si>
  <si>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00011109045130000120</t>
  </si>
  <si>
    <t>ДОХОДЫ ОТ ОКАЗАНИЯ ПЛАТНЫХ УСЛУГ И КОМПЕНСАЦИЯ ЗАТРАТ ГОСУДАРСТВА</t>
  </si>
  <si>
    <t>00011300000000000000</t>
  </si>
  <si>
    <t>Прочие доходы от оказания платных услуг (работ) получателями средств бюджетов поселений</t>
  </si>
  <si>
    <t>00011301995130000130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</si>
  <si>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</si>
  <si>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</si>
  <si>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</si>
  <si>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</si>
  <si>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</si>
  <si>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</si>
  <si>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</si>
  <si>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</si>
  <si>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</si>
  <si>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</si>
  <si>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</si>
  <si>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</si>
  <si>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</si>
  <si>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</si>
  <si>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</si>
  <si>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</si>
  <si>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</si>
  <si>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</si>
  <si>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</si>
  <si>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</si>
  <si>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</si>
  <si>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</si>
  <si>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</si>
  <si>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</si>
  <si>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</si>
  <si>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00011610081130000140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</si>
  <si>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</si>
  <si>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</si>
  <si>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</si>
  <si>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</si>
  <si>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</si>
  <si>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</si>
  <si>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поступления, зачисляемые в бюджеты городских поселений</t>
  </si>
  <si>
    <t>00011701050100000180</t>
  </si>
  <si>
    <t>Прочие неналоговые доходы бюджетов городских поселений</t>
  </si>
  <si>
    <t>00011705050130000180</t>
  </si>
  <si>
    <t xml:space="preserve">БЕЗВОЗМЕЗДНЫЕ ПОСТУПЛЕНИЯ 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</si>
  <si>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</si>
  <si>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</si>
  <si>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</si>
  <si>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</si>
  <si>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</si>
  <si>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</si>
  <si>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</si>
  <si>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</si>
  <si>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</si>
  <si>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</si>
  <si>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</si>
  <si>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</si>
  <si>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</si>
  <si>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</si>
  <si>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</si>
  <si>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</si>
  <si>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</si>
  <si>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городских поселений на поддержку отрасли культуры</t>
  </si>
  <si>
    <t>00020225519130000150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</si>
  <si>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</si>
  <si>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</si>
  <si>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 бюджетам городских поселений</t>
  </si>
  <si>
    <t>00020229999130000150</t>
  </si>
  <si>
    <t>00020229999137209151</t>
  </si>
  <si>
    <t>Субсидии бюджетам городских поселений на формирование муниципальных дорожных фондов</t>
  </si>
  <si>
    <t>00020229999137152151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</si>
  <si>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</si>
  <si>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</si>
  <si>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</si>
  <si>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</si>
  <si>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Субвенции бюджетам бюджетной системы Российской Федерации</t>
  </si>
  <si>
    <t>00020230000000000150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</si>
  <si>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</si>
  <si>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</si>
  <si>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Иные межбюджетные трансферты</t>
  </si>
  <si>
    <t>00020240000000000150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</si>
  <si>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</si>
  <si>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</si>
  <si>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</si>
  <si>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</si>
  <si>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</si>
  <si>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</si>
  <si>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 бюджеты поселений</t>
  </si>
  <si>
    <t>00020705030100000180</t>
  </si>
  <si>
    <t>ДОХОДЫ БЮДЖЕТОВ БЮДЖЕТНОЙ СИСТЕМЫ РФ ОТ ВОЗВРАТА БЮДЖЕТАМИ БЮДЖЕТНОЙ СИСТЕМЫ РФ И И ОРГАНИЗАЦИЯМИ ОСТАТКОВ СУБСИДИЙ, СУБВЕНЦИЙ И ИНЫХ МЕЖБЮДЖЕТНЫХ ТРАНСФЕРТОВ, ИМЕЮЩИХ ЦЕЛЕВОЕ НАЗНАЧЕНИЕ,ПРОШЛЫХ ЛЕТ</t>
  </si>
  <si>
    <t>00021800000000000000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</si>
  <si>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</si>
  <si>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</si>
  <si>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</si>
  <si>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</si>
  <si>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</si>
  <si>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</si>
  <si>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</si>
  <si>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</si>
  <si>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Приложение 2</t>
  </si>
  <si>
    <t>Расходы бюджета города Боровичи за 2022 год 
по ведомственной структуре расходов бюджета</t>
  </si>
  <si>
    <t>Вед.</t>
  </si>
  <si>
    <t>Разд.</t>
  </si>
  <si>
    <t>Ц.ст.</t>
  </si>
  <si>
    <t>Расх.</t>
  </si>
  <si>
    <t>Кассовый расход</t>
  </si>
  <si>
    <t>Администрация Боровичского муниципального района</t>
  </si>
  <si>
    <t>456</t>
  </si>
  <si>
    <t>0000</t>
  </si>
  <si>
    <t>0000000000</t>
  </si>
  <si>
    <t>000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</si>
  <si>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</si>
  <si>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</si>
  <si>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</si>
  <si>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</si>
  <si>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расходы, не отнесенные к муниципальным программам города Боровичи</t>
  </si>
  <si>
    <t>9300000000</t>
  </si>
  <si>
    <t>Обеспечение деятельности по иным непрограммным мероприятиям</t>
  </si>
  <si>
    <t>9390000000</t>
  </si>
  <si>
    <t>Обеспечение деятельности Совета депутатов</t>
  </si>
  <si>
    <t>9390023890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</si>
  <si>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</si>
  <si>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</si>
  <si>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</si>
  <si>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</si>
  <si>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</si>
  <si>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</si>
  <si>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передачу полномочий по внешнему муниципальному финансовому контролю</t>
  </si>
  <si>
    <t>9700000000</t>
  </si>
  <si>
    <t>Расходы на передачу полномочий по внешнему муниципальному финансовому контролю (контрольно-счетная палата)</t>
  </si>
  <si>
    <t>9700081020</t>
  </si>
  <si>
    <t>Межбюджетные трансферты</t>
  </si>
  <si>
    <t>500</t>
  </si>
  <si>
    <t>540</t>
  </si>
  <si>
    <t>Обеспечение проведения выборов и референдумов</t>
  </si>
  <si>
    <t>0107</t>
  </si>
  <si>
    <t>Проведение выборов в органы местного самоуправления</t>
  </si>
  <si>
    <t>9390029210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</si>
  <si>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</si>
  <si>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</si>
  <si>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</si>
  <si>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</si>
  <si>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</si>
  <si>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</si>
  <si>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Резервные средства</t>
  </si>
  <si>
    <t>9800000000</t>
  </si>
  <si>
    <t>9800029990</t>
  </si>
  <si>
    <t>870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</si>
  <si>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</si>
  <si>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</si>
  <si>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города Боровичи"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</si>
  <si>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</si>
  <si>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</si>
  <si>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2900023660</t>
  </si>
  <si>
    <t>Обеспечение эффективности системы информационного обеспечения в сфере управления муниципальным имуществом и земельными участками</t>
  </si>
  <si>
    <t>2900023670</t>
  </si>
  <si>
    <t>Возмещение затрат по содержанию, текущему ремонту объектов муниципального имущества, находящихся в казне города Боровичи и свободных от прав третьих лиц</t>
  </si>
  <si>
    <t>2900023690</t>
  </si>
  <si>
    <t>Оплата коммунальных услуг по объектам учета казны, свободных от прав третьих лиц"</t>
  </si>
  <si>
    <t>2900023700</t>
  </si>
  <si>
    <t>Муниципальная программа "Обеспечение общественного порядка и противодействие преступности в городском поселении город Боровичи"</t>
  </si>
  <si>
    <t>3400000000</t>
  </si>
  <si>
    <t>Создание условий для участия общественности в деятельности формирований правоохранительной направленности, народных дружин</t>
  </si>
  <si>
    <t>3400013410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</si>
  <si>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</si>
  <si>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</si>
  <si>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</si>
  <si>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</si>
  <si>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деятельности учреждений по хозяйственному обеспечению</t>
  </si>
  <si>
    <t>9390021630</t>
  </si>
  <si>
    <t>Уплата налогов, сборов и иных платежей</t>
  </si>
  <si>
    <t>850</t>
  </si>
  <si>
    <t>Опубликование документации средствами массовой информации посредством печатного издания</t>
  </si>
  <si>
    <t>9390023140</t>
  </si>
  <si>
    <t>Выплата гражданам, имеющим звание "Почетный гражданин города Боровичи"</t>
  </si>
  <si>
    <t>9390023200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</si>
  <si>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</si>
  <si>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</si>
  <si>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</si>
  <si>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</si>
  <si>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</si>
  <si>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9390070650</t>
  </si>
  <si>
    <t>Прочие мероприятия</t>
  </si>
  <si>
    <t>9390099990</t>
  </si>
  <si>
    <t>Исполнение судебных актов</t>
  </si>
  <si>
    <t>830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</si>
  <si>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</si>
  <si>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</si>
  <si>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</si>
  <si>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</si>
  <si>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первичных мер пожарной безопасности на территории города Боровичи"</t>
  </si>
  <si>
    <t>2400000000</t>
  </si>
  <si>
    <t>Обеспечение беспрепятственного проезда пожарной техники к месту пожара и источникам противопожарного водоснабжения</t>
  </si>
  <si>
    <t>2400023570</t>
  </si>
  <si>
    <t>Обеспечение надлежащего состояния источников противопожарного водоснабжения</t>
  </si>
  <si>
    <t>2400023590</t>
  </si>
  <si>
    <t>Организация обучения населения мерам пожарной безопасности и пропаганда в области пожарной безопасности, содействию распространению пожарно-технических знаний</t>
  </si>
  <si>
    <t>2400023600</t>
  </si>
  <si>
    <t>Национальная экономика</t>
  </si>
  <si>
    <t>0400</t>
  </si>
  <si>
    <t>Транспорт</t>
  </si>
  <si>
    <t>0408</t>
  </si>
  <si>
    <t>Муниципальная программа "Обеспечение мер социальной поддержки отдельных категорий граждан при проезде на автомобильном транспорте общего пользования городского сообщения в границах г.Боровичи"</t>
  </si>
  <si>
    <t>0400000000</t>
  </si>
  <si>
    <t>Возмещение недополученных доходов от перевозок граждан на автомобильном транспорте общего пользования городского сообщения в границах г. Боровичи по проездным билетам</t>
  </si>
  <si>
    <t>0400023210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</si>
  <si>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</si>
  <si>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</si>
  <si>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транспортного обслуживания населения</t>
  </si>
  <si>
    <t>9390029100</t>
  </si>
  <si>
    <t>Дорожное хозяйство (дорожные фонды)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</si>
  <si>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</si>
  <si>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 границах города Боровичи"</t>
  </si>
  <si>
    <t>1100000000</t>
  </si>
  <si>
    <t>Финансирование расходных обязательств, связанных с финансовым обеспечением первоочередных расходов, за счет иных межбюджетных трансфертов из бюджета муниципального района</t>
  </si>
  <si>
    <t>1100021400</t>
  </si>
  <si>
    <t>Финансирование расходных обязательств, связанных с финансовым обеспечением дорожной деятельности и организацией благоустройства, за счет иных межбюджетных трансфертов из бюджета муниципального района</t>
  </si>
  <si>
    <t>1100021500</t>
  </si>
  <si>
    <t>Капитальный ремонт и ремонт автомобильных дорог общего пользования местного значения</t>
  </si>
  <si>
    <t>1100023500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</si>
  <si>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</si>
  <si>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</si>
  <si>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</si>
  <si>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</si>
  <si>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автомобильных дорог местного значения и инженерных сетей</t>
  </si>
  <si>
    <t>1100023510</t>
  </si>
  <si>
    <t>Осуществление дорожной деятельности в отношении автомобильных дорог общего пользования местного значения</t>
  </si>
  <si>
    <t>1100071520</t>
  </si>
  <si>
    <t>Расходы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областного бюджета</t>
  </si>
  <si>
    <t>1100071540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</si>
  <si>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</si>
  <si>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</si>
  <si>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</si>
  <si>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11000S1520</t>
  </si>
  <si>
    <t>Расходы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местного бюджета</t>
  </si>
  <si>
    <t>11000S1540</t>
  </si>
  <si>
    <t>Муниципальная программа "Повышение безопасности дорожного движения в городе Боровичи"</t>
  </si>
  <si>
    <t>2100000000</t>
  </si>
  <si>
    <t>2100021400</t>
  </si>
  <si>
    <t>2100021500</t>
  </si>
  <si>
    <t>Улучшение качества средств регулирования дорожного движения</t>
  </si>
  <si>
    <t>2100023750</t>
  </si>
  <si>
    <t>Другие вопросы в области национальной экономики</t>
  </si>
  <si>
    <t>0412</t>
  </si>
  <si>
    <t>Муниципальная программа "Развитие архитектуры и градостроительства в городе Боровичи"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</si>
  <si>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</si>
  <si>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города Боровичи"</t>
  </si>
  <si>
    <t>2310000000</t>
  </si>
  <si>
    <t>Подготовка и утверждение документации по планировке территории в городе Боровичи</t>
  </si>
  <si>
    <t>2310023480</t>
  </si>
  <si>
    <t>Подпрограмма "Разработка и утверждение градостроительных планов земельных участков"</t>
  </si>
  <si>
    <t>2320000000</t>
  </si>
  <si>
    <t>Разработка и утверждение градостроительных планов земельных участков как отдельного документа</t>
  </si>
  <si>
    <t>2320023470</t>
  </si>
  <si>
    <t>Организация выполнения кадастровых работ по земельным участкам и работ по оценке рыночной стоимости земельных участков</t>
  </si>
  <si>
    <t>2900023680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</si>
  <si>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</si>
  <si>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</si>
  <si>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</si>
  <si>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</si>
  <si>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"Комплексное развитие систем коммунальной инфраструктуры"</t>
  </si>
  <si>
    <t>0600000000</t>
  </si>
  <si>
    <t>Подпрограмма "Капитальный ремонт муниципального имущества"</t>
  </si>
  <si>
    <t>0640000000</t>
  </si>
  <si>
    <t>0640021400</t>
  </si>
  <si>
    <t>Проведение работ по капитальному ремонту муниципального имущества и его конструктивных элементов</t>
  </si>
  <si>
    <t>0640028200</t>
  </si>
  <si>
    <t>Муниципальная программа "Переселение граждан, проживающих на территории городского поселения города Боровичи, из аварийного жилищного фонда в 2019-2023 годах"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</si>
  <si>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</si>
  <si>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</si>
  <si>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300F367483</t>
  </si>
  <si>
    <t>Обеспечение мероприятий по переселению граждан из аварийного жилищного фонда за счет средств областного бюджета</t>
  </si>
  <si>
    <t>300F367484</t>
  </si>
  <si>
    <t>Обеспечение мероприятий по переселению граждан из аварийного жилищного фонда за счет средств местного бюджета</t>
  </si>
  <si>
    <t>300F36748S</t>
  </si>
  <si>
    <t>Выплаты взносов региональному оператору в фонд капитального ремонта многоквартирных домов в части муниципальных помещений города Боровичи</t>
  </si>
  <si>
    <t>9390023880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</si>
  <si>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города Боровичи</t>
  </si>
  <si>
    <t>9390029160</t>
  </si>
  <si>
    <t>Обеспечение выполнения операций по начислению и сбору платы за наем муниципального жилищного фонда</t>
  </si>
  <si>
    <t>9390029180</t>
  </si>
  <si>
    <t>Обеспечение нуждающихся отдельных категорий граждан жилыми помещениями</t>
  </si>
  <si>
    <t>9390029200</t>
  </si>
  <si>
    <t>Коммунальное хозяйство</t>
  </si>
  <si>
    <t>0502</t>
  </si>
  <si>
    <t>Прочие мероприятия в сфере коммунального хозяйства</t>
  </si>
  <si>
    <t>9390029030</t>
  </si>
  <si>
    <t>Обеспечение бытового обслуживания жителей поселения</t>
  </si>
  <si>
    <t>9390029120</t>
  </si>
  <si>
    <t>Оказание услуг по помывке в общих отделениях бань социальным категориям граждан, местом постоянной регистрации которых является территория города Боровичи Новгородской области</t>
  </si>
  <si>
    <t>9390029250</t>
  </si>
  <si>
    <t>Частичная компенсация дополнительных расходов на повышение оплаты труда работников бюджетной сферы</t>
  </si>
  <si>
    <t>9390071420</t>
  </si>
  <si>
    <t>Благоустройство</t>
  </si>
  <si>
    <t>0503</t>
  </si>
  <si>
    <t>Муниципальная программа "Благоустройство территории города Боровичи"</t>
  </si>
  <si>
    <t>3500000000</t>
  </si>
  <si>
    <t>Прочее благоустройство</t>
  </si>
  <si>
    <t>3500013510</t>
  </si>
  <si>
    <t>Организация и содержание мест захоронения</t>
  </si>
  <si>
    <t>3500013520</t>
  </si>
  <si>
    <t>Уличное освещение</t>
  </si>
  <si>
    <t>3500013530</t>
  </si>
  <si>
    <t>Озеленение</t>
  </si>
  <si>
    <t>3500013540</t>
  </si>
  <si>
    <t>Осуществление мероприятий, направленных на борьбу с борщевиком Сосновского, за счет иных межбюджетных трансфертов из бюджета муниципального района</t>
  </si>
  <si>
    <t>3500020820</t>
  </si>
  <si>
    <t>3500021400</t>
  </si>
  <si>
    <t>3500021500</t>
  </si>
  <si>
    <t>Финансирование расходных обязательств, связанных с устройством архитектурно-художественного освещения</t>
  </si>
  <si>
    <t>3500075340</t>
  </si>
  <si>
    <t>Финансирование расходных обязательств, связанных с проведением фестиваля восстановления исторической среды "Том Сойер фест"</t>
  </si>
  <si>
    <t>3500075350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</si>
  <si>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</si>
  <si>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</si>
  <si>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Организация работ, связанных с предотвращением влияния ухудшения экономической ситуации на развитие отраслей экономики</t>
  </si>
  <si>
    <t>3500075360</t>
  </si>
  <si>
    <t>Реализация приоритетного проекта "Народный бюджет" за счет средств областного бюджета</t>
  </si>
  <si>
    <t>3500076100</t>
  </si>
  <si>
    <t>Финансовое обеспечение затрат по созданию и (или) содержанию мест (площадок) накопления твердых коммунальных отходов</t>
  </si>
  <si>
    <t>3500076210</t>
  </si>
  <si>
    <t>Реализация приоритетного проекта "Народный бюджет" за счет средств местного бюджета</t>
  </si>
  <si>
    <t>35000S6100</t>
  </si>
  <si>
    <t>Муниципальная программа " Формирование современной городской среды на территории города Боровичи на 2018-2024 годы"</t>
  </si>
  <si>
    <t>3700000000</t>
  </si>
  <si>
    <t>Осуществление мероприятий, связанных с реализацией проекта создания комфортной городской среды "Концепция развития территории набережной Октябрьской Революции", за счет средств местного бюджета</t>
  </si>
  <si>
    <t>370F213720</t>
  </si>
  <si>
    <t>Реализация проектов создания комфортной городской среды в рамках проведения Всероссийского конкурса лучших проектов создания комфортной городской среды</t>
  </si>
  <si>
    <t>370F254240</t>
  </si>
  <si>
    <t>Реализация мероприятий муниципальной программы, направленных на благоустройство дворовых территорий многоквартирных домов и на благоустройство общественных территорий</t>
  </si>
  <si>
    <t>370F255550</t>
  </si>
  <si>
    <t>Другие вопросы в области жилищно-коммунального хозяйства</t>
  </si>
  <si>
    <t>0505</t>
  </si>
  <si>
    <t>Создание условий по осуществлению организационно-технического обеспечения деятельности</t>
  </si>
  <si>
    <t>9390013350</t>
  </si>
  <si>
    <t>Финансирование расходных обязательств, связанных с обеспечением техникой и оборудованием муниципальной организации, исполняющей функции по организации благоустройства территории, за счет иных межбюджетных трансфертов из бюджета муниципального района</t>
  </si>
  <si>
    <t>9390021600</t>
  </si>
  <si>
    <t>Образование</t>
  </si>
  <si>
    <t>0700</t>
  </si>
  <si>
    <t>Молодежная политика</t>
  </si>
  <si>
    <t>0707</t>
  </si>
  <si>
    <t>Осуществление организационно-воспитательной работы с молодежью</t>
  </si>
  <si>
    <t>9390029050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</si>
  <si>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</si>
  <si>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</si>
  <si>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</si>
  <si>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</si>
  <si>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на территории города Боровичи на 2021-2025 годы"</t>
  </si>
  <si>
    <t>0300000000</t>
  </si>
  <si>
    <t>Подпрограмма "Культура города Боровичи"</t>
  </si>
  <si>
    <t>0310000000</t>
  </si>
  <si>
    <t>Обеспечение деятельности муниципальных учреждений культуры города Боровичи</t>
  </si>
  <si>
    <t>0310023010</t>
  </si>
  <si>
    <t>Развитие библиотечного дела в городе Боровичи</t>
  </si>
  <si>
    <t>0310023020</t>
  </si>
  <si>
    <t>Развитие профессионального образования в сфере культуры, подготовка кадров для учреждений культуры города Боровичи</t>
  </si>
  <si>
    <t>0310023030</t>
  </si>
  <si>
    <t>Проведение ремонтных работ в учреждениях культуры города Боровичи</t>
  </si>
  <si>
    <t>0310023040</t>
  </si>
  <si>
    <t>Проведение работ по противопожарной, антитеррористической безопасности, гражданской обороне в сфере культуры города Боровичи</t>
  </si>
  <si>
    <t>0310023060</t>
  </si>
  <si>
    <t>Проведение общественно значимых мероприятий</t>
  </si>
  <si>
    <t>0310023090</t>
  </si>
  <si>
    <t>Развитие культурно-досуговой деятельности в городе Боровичи</t>
  </si>
  <si>
    <t>0310023100</t>
  </si>
  <si>
    <t>0310071420</t>
  </si>
  <si>
    <t>Мероприятия, направленные на поддержку отрасли культуры (комплектование книжных фондов библиотек)</t>
  </si>
  <si>
    <t>03100L5191</t>
  </si>
  <si>
    <t>Подпрограмма "Сохранение и популяризация культурного и исторического наследия"</t>
  </si>
  <si>
    <t>0320000000</t>
  </si>
  <si>
    <t>Финансирование расходных обязательств, связанных с установкой стелы в честь присвоения городу Боровичи почетного звания Российской Федерации "Город трудовой доблести"</t>
  </si>
  <si>
    <t>0320025310</t>
  </si>
  <si>
    <t>Финансирование расходных обязательств, связанных с установкой стелы в честь присвоения городу Боровичи почетного звания Российской Федерации "Город трудовой доблести", за счет иных межбюджетных трансфертов из областного бюджета</t>
  </si>
  <si>
    <t>0320075310</t>
  </si>
  <si>
    <t>Подпрограмма "Наследие и современность"</t>
  </si>
  <si>
    <t>0330000000</t>
  </si>
  <si>
    <t>Реализация приоритетного проекта "Единый календарь культурных событий"</t>
  </si>
  <si>
    <t>0330023170</t>
  </si>
  <si>
    <t>Реализация приоритетного проекта "Национальное кино"</t>
  </si>
  <si>
    <t>0330023180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</si>
  <si>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</si>
  <si>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</si>
  <si>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</si>
  <si>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</si>
  <si>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</si>
  <si>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</si>
  <si>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</si>
  <si>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</si>
  <si>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</si>
  <si>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1100</t>
  </si>
  <si>
    <t xml:space="preserve"> Физическая культура</t>
  </si>
  <si>
    <t>1101</t>
  </si>
  <si>
    <t>Реализация функций в области физической культуры и спорта</t>
  </si>
  <si>
    <t>9390029060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</si>
  <si>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</si>
  <si>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</si>
  <si>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</si>
  <si>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</si>
  <si>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на обслуживание муниципального долга</t>
  </si>
  <si>
    <t>9900000000</t>
  </si>
  <si>
    <t>Обслуживание муниципального долга</t>
  </si>
  <si>
    <t>9900000090</t>
  </si>
  <si>
    <t>Обслуживание государственного (муниципального) долга</t>
  </si>
  <si>
    <t>700</t>
  </si>
  <si>
    <t>730</t>
  </si>
  <si>
    <t>ВСЕГО РАСХОДОВ</t>
  </si>
  <si>
    <t>Приложение 3</t>
  </si>
  <si>
    <t xml:space="preserve">Расходы бюджета города Боровичи за 2022 год 
по разделам и подразделам классификации расходов бюджетов </t>
  </si>
  <si>
    <t>Раздел/
подраздел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</si>
  <si>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</si>
  <si>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</si>
  <si>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</si>
  <si>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</si>
  <si>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</si>
  <si>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0804</t>
  </si>
  <si>
    <t>Другие вопросы в области культуры, кинематографии</t>
  </si>
  <si>
    <t>Физическая культура</t>
  </si>
  <si>
    <t>ВСЕГО расходов</t>
  </si>
  <si>
    <t>Приложение 4</t>
  </si>
  <si>
    <t xml:space="preserve">Источники финансирования дефицита бюджета города Боровичи за 2022 год по кодам классификации источников финансирования дефицитов бюджетов
</t>
  </si>
  <si>
    <t>Код источника финансирования по бюджетной классификации</t>
  </si>
  <si>
    <t>Источники финансирования дефицита бюджета - всего</t>
  </si>
  <si>
    <t>в том числе:
    источники внутреннего финансирования бюджета                                     из них: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</si>
  <si>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</si>
  <si>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</si>
  <si>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 валюте Российской Федерации</t>
  </si>
  <si>
    <t>000 01 02 00 00 00 0000 700</t>
  </si>
  <si>
    <t>Привлечение кредитов от кредитных организаций  бюджетами городских поселений в валюте  Российской Федерации</t>
  </si>
  <si>
    <t>000 01 02 00 00 13 0000 710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</si>
  <si>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</si>
  <si>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</si>
  <si>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городскими поселениями кредитов от кредитных организаций в валюте Российской Федерации</t>
  </si>
  <si>
    <t>000 01 02 00 00 13 0000 810</t>
  </si>
  <si>
    <t>Бюджетные кредиты от других бюджетов бюджетной системы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</si>
  <si>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</si>
  <si>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</si>
  <si>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000 01 03 00 00 00 0000 700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</si>
  <si>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</si>
  <si>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</si>
  <si>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</si>
  <si>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</si>
  <si>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</si>
  <si>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</si>
  <si>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
    из них: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</si>
  <si>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</si>
  <si>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</si>
  <si>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бюджетов, всего</t>
  </si>
  <si>
    <t>00001050201130000500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</si>
  <si>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</si>
  <si>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</si>
  <si>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бюджетов, всего</t>
  </si>
  <si>
    <t>00001050201130000600</t>
  </si>
  <si>
    <t>Уменьшение прочих остатков денежных средств бюджетов городских поселений</t>
  </si>
  <si>
    <t>00001050201130000610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</si>
</sst>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Arial Cyr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2">
      <alignment horizontal="center" vertical="center" wrapText="1"/>
    </xf>
    <xf numFmtId="0" fontId="18" fillId="0" borderId="2">
      <alignment vertical="top" wrapText="1"/>
    </xf>
    <xf numFmtId="1" fontId="16" fillId="0" borderId="2">
      <alignment horizontal="center" vertical="top" shrinkToFit="1"/>
    </xf>
    <xf numFmtId="4" fontId="18" fillId="6" borderId="2">
      <alignment horizontal="right" vertical="top" shrinkToFit="1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 applyProtection="1">
      <alignment horizontal="center" shrinkToFit="1"/>
      <protection locked="0"/>
    </xf>
    <xf numFmtId="4" fontId="5" fillId="2" borderId="1" xfId="0" applyNumberFormat="1" applyFont="1" applyFill="1" applyBorder="1" applyAlignment="1" applyProtection="1">
      <alignment horizontal="right" shrinkToFit="1"/>
      <protection locked="0"/>
    </xf>
    <xf numFmtId="4" fontId="6" fillId="2" borderId="0" xfId="0" applyNumberFormat="1" applyFont="1" applyFill="1" applyAlignment="1" applyProtection="1">
      <alignment horizontal="right" shrinkToFit="1"/>
      <protection locked="0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shrinkToFit="1"/>
    </xf>
    <xf numFmtId="4" fontId="7" fillId="3" borderId="1" xfId="0" applyNumberFormat="1" applyFont="1" applyFill="1" applyBorder="1" applyAlignment="1" applyProtection="1">
      <alignment horizontal="right" shrinkToFit="1"/>
      <protection locked="0"/>
    </xf>
    <xf numFmtId="4" fontId="7" fillId="3" borderId="0" xfId="0" applyNumberFormat="1" applyFont="1" applyFill="1" applyAlignment="1" applyProtection="1">
      <alignment horizontal="right" shrinkToFit="1"/>
      <protection locked="0"/>
    </xf>
    <xf numFmtId="0" fontId="8" fillId="3" borderId="0" xfId="0" applyFont="1" applyFill="1"/>
    <xf numFmtId="0" fontId="4" fillId="0" borderId="1" xfId="0" applyFon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shrinkToFit="1"/>
    </xf>
    <xf numFmtId="4" fontId="9" fillId="0" borderId="1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right" shrinkToFit="1"/>
    </xf>
    <xf numFmtId="4" fontId="7" fillId="3" borderId="1" xfId="0" applyNumberFormat="1" applyFont="1" applyFill="1" applyBorder="1" applyAlignment="1">
      <alignment horizontal="right" shrinkToFit="1"/>
    </xf>
    <xf numFmtId="4" fontId="11" fillId="3" borderId="0" xfId="0" applyNumberFormat="1" applyFont="1" applyFill="1" applyAlignment="1">
      <alignment horizontal="right" shrinkToFi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left" wrapText="1"/>
      <protection locked="0"/>
    </xf>
    <xf numFmtId="4" fontId="9" fillId="0" borderId="1" xfId="0" applyNumberFormat="1" applyFont="1" applyBorder="1" applyAlignment="1" applyProtection="1">
      <alignment horizontal="right" wrapText="1"/>
      <protection locked="0"/>
    </xf>
    <xf numFmtId="0" fontId="6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center" shrinkToFit="1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4" fontId="10" fillId="4" borderId="0" xfId="0" applyNumberFormat="1" applyFont="1" applyFill="1" applyAlignment="1">
      <alignment horizontal="right" shrinkToFit="1"/>
    </xf>
    <xf numFmtId="0" fontId="0" fillId="4" borderId="0" xfId="0" applyFill="1"/>
    <xf numFmtId="4" fontId="3" fillId="2" borderId="1" xfId="0" applyNumberFormat="1" applyFont="1" applyFill="1" applyBorder="1" applyAlignment="1">
      <alignment horizontal="right" shrinkToFit="1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 shrinkToFit="1"/>
    </xf>
    <xf numFmtId="4" fontId="7" fillId="5" borderId="1" xfId="0" applyNumberFormat="1" applyFont="1" applyFill="1" applyBorder="1" applyAlignment="1">
      <alignment horizontal="right" shrinkToFit="1"/>
    </xf>
    <xf numFmtId="4" fontId="7" fillId="5" borderId="0" xfId="0" applyNumberFormat="1" applyFont="1" applyFill="1" applyAlignment="1">
      <alignment horizontal="right" shrinkToFit="1"/>
    </xf>
    <xf numFmtId="0" fontId="8" fillId="5" borderId="0" xfId="0" applyFont="1" applyFill="1"/>
    <xf numFmtId="0" fontId="12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shrinkToFit="1"/>
    </xf>
    <xf numFmtId="4" fontId="13" fillId="2" borderId="1" xfId="0" applyNumberFormat="1" applyFont="1" applyFill="1" applyBorder="1" applyAlignment="1">
      <alignment horizontal="right" shrinkToFit="1"/>
    </xf>
    <xf numFmtId="4" fontId="14" fillId="0" borderId="1" xfId="0" applyNumberFormat="1" applyFont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>
      <alignment horizontal="left" wrapText="1"/>
    </xf>
    <xf numFmtId="49" fontId="1" fillId="0" borderId="0" xfId="0" applyNumberFormat="1" applyFont="1"/>
    <xf numFmtId="0" fontId="0" fillId="0" borderId="0" xfId="0" applyAlignment="1">
      <alignment horizontal="left"/>
    </xf>
    <xf numFmtId="0" fontId="0" fillId="5" borderId="0" xfId="0" applyFill="1"/>
    <xf numFmtId="0" fontId="15" fillId="0" borderId="0" xfId="0" applyFont="1" applyAlignment="1">
      <alignment horizontal="center" wrapText="1"/>
    </xf>
    <xf numFmtId="0" fontId="17" fillId="0" borderId="2" xfId="1" applyFont="1">
      <alignment horizontal="center" vertical="center" wrapText="1"/>
    </xf>
    <xf numFmtId="0" fontId="17" fillId="5" borderId="2" xfId="1" applyFont="1" applyFill="1">
      <alignment horizontal="center" vertical="center" wrapText="1"/>
    </xf>
    <xf numFmtId="0" fontId="17" fillId="0" borderId="2" xfId="2" applyFont="1">
      <alignment vertical="top" wrapText="1"/>
    </xf>
    <xf numFmtId="1" fontId="17" fillId="0" borderId="2" xfId="3" applyFont="1">
      <alignment horizontal="center" vertical="top" shrinkToFit="1"/>
    </xf>
    <xf numFmtId="4" fontId="17" fillId="5" borderId="2" xfId="4" applyFont="1" applyFill="1">
      <alignment horizontal="right" vertical="top" shrinkToFit="1"/>
    </xf>
    <xf numFmtId="0" fontId="17" fillId="0" borderId="2" xfId="2" applyFont="1" applyAlignment="1">
      <alignment horizontal="left" vertical="distributed" wrapText="1"/>
    </xf>
    <xf numFmtId="0" fontId="17" fillId="0" borderId="2" xfId="2" applyFont="1" applyAlignment="1">
      <alignment horizontal="left" vertical="top" wrapText="1"/>
    </xf>
    <xf numFmtId="0" fontId="17" fillId="0" borderId="3" xfId="2" applyFont="1" applyBorder="1" applyAlignment="1">
      <alignment horizontal="left" vertical="distributed" wrapText="1"/>
    </xf>
    <xf numFmtId="1" fontId="17" fillId="0" borderId="3" xfId="3" applyFont="1" applyBorder="1">
      <alignment horizontal="center" vertical="top" shrinkToFit="1"/>
    </xf>
    <xf numFmtId="4" fontId="17" fillId="5" borderId="3" xfId="4" applyFont="1" applyFill="1" applyBorder="1">
      <alignment horizontal="right" vertical="top" shrinkToFi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" fontId="19" fillId="5" borderId="1" xfId="0" applyNumberFormat="1" applyFont="1" applyFill="1" applyBorder="1"/>
    <xf numFmtId="0" fontId="0" fillId="0" borderId="0" xfId="0" applyAlignment="1">
      <alignment horizontal="center"/>
    </xf>
    <xf numFmtId="0" fontId="20" fillId="2" borderId="0" xfId="0" applyFont="1" applyFill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wrapText="1"/>
    </xf>
    <xf numFmtId="4" fontId="22" fillId="3" borderId="1" xfId="0" applyNumberFormat="1" applyFont="1" applyFill="1" applyBorder="1"/>
    <xf numFmtId="49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4" fontId="24" fillId="5" borderId="8" xfId="0" applyNumberFormat="1" applyFont="1" applyFill="1" applyBorder="1" applyAlignment="1">
      <alignment horizontal="right"/>
    </xf>
    <xf numFmtId="4" fontId="23" fillId="0" borderId="1" xfId="0" applyNumberFormat="1" applyFont="1" applyBorder="1"/>
    <xf numFmtId="4" fontId="25" fillId="5" borderId="8" xfId="0" applyNumberFormat="1" applyFont="1" applyFill="1" applyBorder="1" applyAlignment="1" applyProtection="1">
      <alignment horizontal="right" wrapText="1"/>
      <protection locked="0"/>
    </xf>
    <xf numFmtId="49" fontId="15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wrapText="1"/>
    </xf>
    <xf numFmtId="4" fontId="15" fillId="7" borderId="1" xfId="0" applyNumberFormat="1" applyFont="1" applyFill="1" applyBorder="1" applyAlignment="1">
      <alignment horizontal="right" wrapText="1"/>
    </xf>
    <xf numFmtId="4" fontId="26" fillId="0" borderId="0" xfId="0" applyNumberFormat="1" applyFont="1"/>
    <xf numFmtId="0" fontId="22" fillId="0" borderId="7" xfId="0" applyFont="1" applyBorder="1" applyAlignment="1">
      <alignment horizontal="center" vertical="justify" wrapText="1"/>
    </xf>
    <xf numFmtId="0" fontId="22" fillId="0" borderId="7" xfId="0" applyFont="1" applyBorder="1" applyAlignment="1">
      <alignment horizontal="center" vertical="justify"/>
    </xf>
    <xf numFmtId="49" fontId="23" fillId="0" borderId="1" xfId="0" quotePrefix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alignment horizontal="center" shrinkToFit="1"/>
      <protection locked="0"/>
    </xf>
    <xf numFmtId="4" fontId="27" fillId="2" borderId="1" xfId="0" applyNumberFormat="1" applyFont="1" applyFill="1" applyBorder="1" applyAlignment="1" applyProtection="1">
      <alignment horizontal="right" shrinkToFit="1"/>
      <protection locked="0"/>
    </xf>
    <xf numFmtId="0" fontId="28" fillId="2" borderId="1" xfId="0" applyFont="1" applyFill="1" applyBorder="1" applyAlignment="1">
      <alignment wrapText="1"/>
    </xf>
    <xf numFmtId="49" fontId="28" fillId="2" borderId="1" xfId="0" applyNumberFormat="1" applyFont="1" applyFill="1" applyBorder="1" applyAlignment="1" applyProtection="1">
      <alignment horizontal="center" shrinkToFit="1"/>
      <protection locked="0"/>
    </xf>
    <xf numFmtId="4" fontId="29" fillId="2" borderId="1" xfId="0" applyNumberFormat="1" applyFont="1" applyFill="1" applyBorder="1" applyAlignment="1" applyProtection="1">
      <alignment horizontal="right" shrinkToFit="1"/>
      <protection locked="0"/>
    </xf>
    <xf numFmtId="0" fontId="25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4" fontId="31" fillId="0" borderId="9" xfId="0" applyNumberFormat="1" applyFont="1" applyBorder="1" applyAlignment="1" applyProtection="1">
      <alignment horizontal="right" wrapText="1"/>
      <protection locked="0"/>
    </xf>
    <xf numFmtId="4" fontId="31" fillId="0" borderId="1" xfId="0" applyNumberFormat="1" applyFont="1" applyBorder="1" applyAlignment="1">
      <alignment horizontal="right"/>
    </xf>
    <xf numFmtId="49" fontId="29" fillId="2" borderId="1" xfId="0" applyNumberFormat="1" applyFont="1" applyFill="1" applyBorder="1" applyAlignment="1">
      <alignment horizontal="center" shrinkToFit="1"/>
    </xf>
  </cellXfs>
  <cellStyles count="5">
    <cellStyle name="xl22" xfId="1" xr:uid="{147118B0-BC03-4BB3-A386-7921C0263563}"/>
    <cellStyle name="xl25" xfId="3" xr:uid="{D28B8795-0F64-4047-A628-BDD50E45BDD6}"/>
    <cellStyle name="xl37" xfId="2" xr:uid="{8270FAB6-DFDC-43E3-B5B3-02E5ABAF4361}"/>
    <cellStyle name="xl38" xfId="4" xr:uid="{93ABD740-64F6-45EC-BA66-A740A331623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s/Desktop/&#1054;&#1058;&#1063;&#1025;&#1058;&#1067;/2022/&#1043;&#1054;&#1044;&#1054;&#1042;&#1054;&#1049;%202022/191&#1085;/&#1055;&#1077;&#1088;&#1074;&#1080;&#1095;&#1085;&#1099;&#1081;%20&#1086;&#1090;&#1095;&#1077;&#1090;%20&#1086;&#1090;%2001.01.2023%20&#1087;&#1086;%20&#1092;&#1086;&#1088;&#1084;&#1077;%200503117%20&#1082;&#1086;&#1085;&#1090;&#1088;&#1072;&#1075;&#1077;&#1085;&#1090;&#1072;%20&#1041;&#1086;&#1088;&#1086;&#1074;&#1080;&#1095;&#1077;&#1089;&#1082;&#1086;&#1077;&#1043;&#1055;%20(0503117%20(&#1055;&#1077;&#1095;&#1072;&#1090;&#1100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АРЕТ"/>
      <sheetName val="дох"/>
      <sheetName val="расх"/>
      <sheetName val="подр"/>
      <sheetName val="источ"/>
      <sheetName val="Лист1"/>
    </sheetNames>
    <sheetDataSet>
      <sheetData sheetId="0">
        <row r="140">
          <cell r="J140">
            <v>524904601.30000001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74FB-0D88-4617-844A-5E9C441B78F6}">
  <dimension ref="A1:F158"/>
  <sheetViews>
    <sheetView showGridLines="0" tabSelected="1" zoomScale="85" zoomScaleNormal="85" workbookViewId="0">
      <selection activeCell="A72" sqref="A72:D72"/>
    </sheetView>
  </sheetViews>
  <sheetFormatPr defaultRowHeight="12.75" x14ac:dyDescent="0.2"/>
  <cols>
    <col min="1" max="1" width="57.7109375" customWidth="1"/>
    <col min="2" max="2" width="25.5703125" style="1" customWidth="1"/>
    <col min="3" max="3" width="22.28515625" style="1" hidden="1" customWidth="1"/>
    <col min="4" max="4" width="23.85546875" style="1" customWidth="1"/>
    <col min="5" max="5" width="20.7109375" customWidth="1"/>
    <col min="6" max="6" width="15.140625" bestFit="1" customWidth="1"/>
    <col min="257" max="257" width="57.7109375" customWidth="1"/>
    <col min="258" max="258" width="25.5703125" customWidth="1"/>
    <col min="259" max="259" width="0" hidden="1" customWidth="1"/>
    <col min="260" max="260" width="23.85546875" customWidth="1"/>
    <col min="261" max="261" width="20.7109375" customWidth="1"/>
    <col min="262" max="262" width="15.140625" bestFit="1" customWidth="1"/>
    <col min="513" max="513" width="57.7109375" customWidth="1"/>
    <col min="514" max="514" width="25.5703125" customWidth="1"/>
    <col min="515" max="515" width="0" hidden="1" customWidth="1"/>
    <col min="516" max="516" width="23.85546875" customWidth="1"/>
    <col min="517" max="517" width="20.7109375" customWidth="1"/>
    <col min="518" max="518" width="15.140625" bestFit="1" customWidth="1"/>
    <col min="769" max="769" width="57.7109375" customWidth="1"/>
    <col min="770" max="770" width="25.5703125" customWidth="1"/>
    <col min="771" max="771" width="0" hidden="1" customWidth="1"/>
    <col min="772" max="772" width="23.85546875" customWidth="1"/>
    <col min="773" max="773" width="20.7109375" customWidth="1"/>
    <col min="774" max="774" width="15.140625" bestFit="1" customWidth="1"/>
    <col min="1025" max="1025" width="57.7109375" customWidth="1"/>
    <col min="1026" max="1026" width="25.5703125" customWidth="1"/>
    <col min="1027" max="1027" width="0" hidden="1" customWidth="1"/>
    <col min="1028" max="1028" width="23.85546875" customWidth="1"/>
    <col min="1029" max="1029" width="20.7109375" customWidth="1"/>
    <col min="1030" max="1030" width="15.140625" bestFit="1" customWidth="1"/>
    <col min="1281" max="1281" width="57.7109375" customWidth="1"/>
    <col min="1282" max="1282" width="25.5703125" customWidth="1"/>
    <col min="1283" max="1283" width="0" hidden="1" customWidth="1"/>
    <col min="1284" max="1284" width="23.85546875" customWidth="1"/>
    <col min="1285" max="1285" width="20.7109375" customWidth="1"/>
    <col min="1286" max="1286" width="15.140625" bestFit="1" customWidth="1"/>
    <col min="1537" max="1537" width="57.7109375" customWidth="1"/>
    <col min="1538" max="1538" width="25.5703125" customWidth="1"/>
    <col min="1539" max="1539" width="0" hidden="1" customWidth="1"/>
    <col min="1540" max="1540" width="23.85546875" customWidth="1"/>
    <col min="1541" max="1541" width="20.7109375" customWidth="1"/>
    <col min="1542" max="1542" width="15.140625" bestFit="1" customWidth="1"/>
    <col min="1793" max="1793" width="57.7109375" customWidth="1"/>
    <col min="1794" max="1794" width="25.5703125" customWidth="1"/>
    <col min="1795" max="1795" width="0" hidden="1" customWidth="1"/>
    <col min="1796" max="1796" width="23.85546875" customWidth="1"/>
    <col min="1797" max="1797" width="20.7109375" customWidth="1"/>
    <col min="1798" max="1798" width="15.140625" bestFit="1" customWidth="1"/>
    <col min="2049" max="2049" width="57.7109375" customWidth="1"/>
    <col min="2050" max="2050" width="25.5703125" customWidth="1"/>
    <col min="2051" max="2051" width="0" hidden="1" customWidth="1"/>
    <col min="2052" max="2052" width="23.85546875" customWidth="1"/>
    <col min="2053" max="2053" width="20.7109375" customWidth="1"/>
    <col min="2054" max="2054" width="15.140625" bestFit="1" customWidth="1"/>
    <col min="2305" max="2305" width="57.7109375" customWidth="1"/>
    <col min="2306" max="2306" width="25.5703125" customWidth="1"/>
    <col min="2307" max="2307" width="0" hidden="1" customWidth="1"/>
    <col min="2308" max="2308" width="23.85546875" customWidth="1"/>
    <col min="2309" max="2309" width="20.7109375" customWidth="1"/>
    <col min="2310" max="2310" width="15.140625" bestFit="1" customWidth="1"/>
    <col min="2561" max="2561" width="57.7109375" customWidth="1"/>
    <col min="2562" max="2562" width="25.5703125" customWidth="1"/>
    <col min="2563" max="2563" width="0" hidden="1" customWidth="1"/>
    <col min="2564" max="2564" width="23.85546875" customWidth="1"/>
    <col min="2565" max="2565" width="20.7109375" customWidth="1"/>
    <col min="2566" max="2566" width="15.140625" bestFit="1" customWidth="1"/>
    <col min="2817" max="2817" width="57.7109375" customWidth="1"/>
    <col min="2818" max="2818" width="25.5703125" customWidth="1"/>
    <col min="2819" max="2819" width="0" hidden="1" customWidth="1"/>
    <col min="2820" max="2820" width="23.85546875" customWidth="1"/>
    <col min="2821" max="2821" width="20.7109375" customWidth="1"/>
    <col min="2822" max="2822" width="15.140625" bestFit="1" customWidth="1"/>
    <col min="3073" max="3073" width="57.7109375" customWidth="1"/>
    <col min="3074" max="3074" width="25.5703125" customWidth="1"/>
    <col min="3075" max="3075" width="0" hidden="1" customWidth="1"/>
    <col min="3076" max="3076" width="23.85546875" customWidth="1"/>
    <col min="3077" max="3077" width="20.7109375" customWidth="1"/>
    <col min="3078" max="3078" width="15.140625" bestFit="1" customWidth="1"/>
    <col min="3329" max="3329" width="57.7109375" customWidth="1"/>
    <col min="3330" max="3330" width="25.5703125" customWidth="1"/>
    <col min="3331" max="3331" width="0" hidden="1" customWidth="1"/>
    <col min="3332" max="3332" width="23.85546875" customWidth="1"/>
    <col min="3333" max="3333" width="20.7109375" customWidth="1"/>
    <col min="3334" max="3334" width="15.140625" bestFit="1" customWidth="1"/>
    <col min="3585" max="3585" width="57.7109375" customWidth="1"/>
    <col min="3586" max="3586" width="25.5703125" customWidth="1"/>
    <col min="3587" max="3587" width="0" hidden="1" customWidth="1"/>
    <col min="3588" max="3588" width="23.85546875" customWidth="1"/>
    <col min="3589" max="3589" width="20.7109375" customWidth="1"/>
    <col min="3590" max="3590" width="15.140625" bestFit="1" customWidth="1"/>
    <col min="3841" max="3841" width="57.7109375" customWidth="1"/>
    <col min="3842" max="3842" width="25.5703125" customWidth="1"/>
    <col min="3843" max="3843" width="0" hidden="1" customWidth="1"/>
    <col min="3844" max="3844" width="23.85546875" customWidth="1"/>
    <col min="3845" max="3845" width="20.7109375" customWidth="1"/>
    <col min="3846" max="3846" width="15.140625" bestFit="1" customWidth="1"/>
    <col min="4097" max="4097" width="57.7109375" customWidth="1"/>
    <col min="4098" max="4098" width="25.5703125" customWidth="1"/>
    <col min="4099" max="4099" width="0" hidden="1" customWidth="1"/>
    <col min="4100" max="4100" width="23.85546875" customWidth="1"/>
    <col min="4101" max="4101" width="20.7109375" customWidth="1"/>
    <col min="4102" max="4102" width="15.140625" bestFit="1" customWidth="1"/>
    <col min="4353" max="4353" width="57.7109375" customWidth="1"/>
    <col min="4354" max="4354" width="25.5703125" customWidth="1"/>
    <col min="4355" max="4355" width="0" hidden="1" customWidth="1"/>
    <col min="4356" max="4356" width="23.85546875" customWidth="1"/>
    <col min="4357" max="4357" width="20.7109375" customWidth="1"/>
    <col min="4358" max="4358" width="15.140625" bestFit="1" customWidth="1"/>
    <col min="4609" max="4609" width="57.7109375" customWidth="1"/>
    <col min="4610" max="4610" width="25.5703125" customWidth="1"/>
    <col min="4611" max="4611" width="0" hidden="1" customWidth="1"/>
    <col min="4612" max="4612" width="23.85546875" customWidth="1"/>
    <col min="4613" max="4613" width="20.7109375" customWidth="1"/>
    <col min="4614" max="4614" width="15.140625" bestFit="1" customWidth="1"/>
    <col min="4865" max="4865" width="57.7109375" customWidth="1"/>
    <col min="4866" max="4866" width="25.5703125" customWidth="1"/>
    <col min="4867" max="4867" width="0" hidden="1" customWidth="1"/>
    <col min="4868" max="4868" width="23.85546875" customWidth="1"/>
    <col min="4869" max="4869" width="20.7109375" customWidth="1"/>
    <col min="4870" max="4870" width="15.140625" bestFit="1" customWidth="1"/>
    <col min="5121" max="5121" width="57.7109375" customWidth="1"/>
    <col min="5122" max="5122" width="25.5703125" customWidth="1"/>
    <col min="5123" max="5123" width="0" hidden="1" customWidth="1"/>
    <col min="5124" max="5124" width="23.85546875" customWidth="1"/>
    <col min="5125" max="5125" width="20.7109375" customWidth="1"/>
    <col min="5126" max="5126" width="15.140625" bestFit="1" customWidth="1"/>
    <col min="5377" max="5377" width="57.7109375" customWidth="1"/>
    <col min="5378" max="5378" width="25.5703125" customWidth="1"/>
    <col min="5379" max="5379" width="0" hidden="1" customWidth="1"/>
    <col min="5380" max="5380" width="23.85546875" customWidth="1"/>
    <col min="5381" max="5381" width="20.7109375" customWidth="1"/>
    <col min="5382" max="5382" width="15.140625" bestFit="1" customWidth="1"/>
    <col min="5633" max="5633" width="57.7109375" customWidth="1"/>
    <col min="5634" max="5634" width="25.5703125" customWidth="1"/>
    <col min="5635" max="5635" width="0" hidden="1" customWidth="1"/>
    <col min="5636" max="5636" width="23.85546875" customWidth="1"/>
    <col min="5637" max="5637" width="20.7109375" customWidth="1"/>
    <col min="5638" max="5638" width="15.140625" bestFit="1" customWidth="1"/>
    <col min="5889" max="5889" width="57.7109375" customWidth="1"/>
    <col min="5890" max="5890" width="25.5703125" customWidth="1"/>
    <col min="5891" max="5891" width="0" hidden="1" customWidth="1"/>
    <col min="5892" max="5892" width="23.85546875" customWidth="1"/>
    <col min="5893" max="5893" width="20.7109375" customWidth="1"/>
    <col min="5894" max="5894" width="15.140625" bestFit="1" customWidth="1"/>
    <col min="6145" max="6145" width="57.7109375" customWidth="1"/>
    <col min="6146" max="6146" width="25.5703125" customWidth="1"/>
    <col min="6147" max="6147" width="0" hidden="1" customWidth="1"/>
    <col min="6148" max="6148" width="23.85546875" customWidth="1"/>
    <col min="6149" max="6149" width="20.7109375" customWidth="1"/>
    <col min="6150" max="6150" width="15.140625" bestFit="1" customWidth="1"/>
    <col min="6401" max="6401" width="57.7109375" customWidth="1"/>
    <col min="6402" max="6402" width="25.5703125" customWidth="1"/>
    <col min="6403" max="6403" width="0" hidden="1" customWidth="1"/>
    <col min="6404" max="6404" width="23.85546875" customWidth="1"/>
    <col min="6405" max="6405" width="20.7109375" customWidth="1"/>
    <col min="6406" max="6406" width="15.140625" bestFit="1" customWidth="1"/>
    <col min="6657" max="6657" width="57.7109375" customWidth="1"/>
    <col min="6658" max="6658" width="25.5703125" customWidth="1"/>
    <col min="6659" max="6659" width="0" hidden="1" customWidth="1"/>
    <col min="6660" max="6660" width="23.85546875" customWidth="1"/>
    <col min="6661" max="6661" width="20.7109375" customWidth="1"/>
    <col min="6662" max="6662" width="15.140625" bestFit="1" customWidth="1"/>
    <col min="6913" max="6913" width="57.7109375" customWidth="1"/>
    <col min="6914" max="6914" width="25.5703125" customWidth="1"/>
    <col min="6915" max="6915" width="0" hidden="1" customWidth="1"/>
    <col min="6916" max="6916" width="23.85546875" customWidth="1"/>
    <col min="6917" max="6917" width="20.7109375" customWidth="1"/>
    <col min="6918" max="6918" width="15.140625" bestFit="1" customWidth="1"/>
    <col min="7169" max="7169" width="57.7109375" customWidth="1"/>
    <col min="7170" max="7170" width="25.5703125" customWidth="1"/>
    <col min="7171" max="7171" width="0" hidden="1" customWidth="1"/>
    <col min="7172" max="7172" width="23.85546875" customWidth="1"/>
    <col min="7173" max="7173" width="20.7109375" customWidth="1"/>
    <col min="7174" max="7174" width="15.140625" bestFit="1" customWidth="1"/>
    <col min="7425" max="7425" width="57.7109375" customWidth="1"/>
    <col min="7426" max="7426" width="25.5703125" customWidth="1"/>
    <col min="7427" max="7427" width="0" hidden="1" customWidth="1"/>
    <col min="7428" max="7428" width="23.85546875" customWidth="1"/>
    <col min="7429" max="7429" width="20.7109375" customWidth="1"/>
    <col min="7430" max="7430" width="15.140625" bestFit="1" customWidth="1"/>
    <col min="7681" max="7681" width="57.7109375" customWidth="1"/>
    <col min="7682" max="7682" width="25.5703125" customWidth="1"/>
    <col min="7683" max="7683" width="0" hidden="1" customWidth="1"/>
    <col min="7684" max="7684" width="23.85546875" customWidth="1"/>
    <col min="7685" max="7685" width="20.7109375" customWidth="1"/>
    <col min="7686" max="7686" width="15.140625" bestFit="1" customWidth="1"/>
    <col min="7937" max="7937" width="57.7109375" customWidth="1"/>
    <col min="7938" max="7938" width="25.5703125" customWidth="1"/>
    <col min="7939" max="7939" width="0" hidden="1" customWidth="1"/>
    <col min="7940" max="7940" width="23.85546875" customWidth="1"/>
    <col min="7941" max="7941" width="20.7109375" customWidth="1"/>
    <col min="7942" max="7942" width="15.140625" bestFit="1" customWidth="1"/>
    <col min="8193" max="8193" width="57.7109375" customWidth="1"/>
    <col min="8194" max="8194" width="25.5703125" customWidth="1"/>
    <col min="8195" max="8195" width="0" hidden="1" customWidth="1"/>
    <col min="8196" max="8196" width="23.85546875" customWidth="1"/>
    <col min="8197" max="8197" width="20.7109375" customWidth="1"/>
    <col min="8198" max="8198" width="15.140625" bestFit="1" customWidth="1"/>
    <col min="8449" max="8449" width="57.7109375" customWidth="1"/>
    <col min="8450" max="8450" width="25.5703125" customWidth="1"/>
    <col min="8451" max="8451" width="0" hidden="1" customWidth="1"/>
    <col min="8452" max="8452" width="23.85546875" customWidth="1"/>
    <col min="8453" max="8453" width="20.7109375" customWidth="1"/>
    <col min="8454" max="8454" width="15.140625" bestFit="1" customWidth="1"/>
    <col min="8705" max="8705" width="57.7109375" customWidth="1"/>
    <col min="8706" max="8706" width="25.5703125" customWidth="1"/>
    <col min="8707" max="8707" width="0" hidden="1" customWidth="1"/>
    <col min="8708" max="8708" width="23.85546875" customWidth="1"/>
    <col min="8709" max="8709" width="20.7109375" customWidth="1"/>
    <col min="8710" max="8710" width="15.140625" bestFit="1" customWidth="1"/>
    <col min="8961" max="8961" width="57.7109375" customWidth="1"/>
    <col min="8962" max="8962" width="25.5703125" customWidth="1"/>
    <col min="8963" max="8963" width="0" hidden="1" customWidth="1"/>
    <col min="8964" max="8964" width="23.85546875" customWidth="1"/>
    <col min="8965" max="8965" width="20.7109375" customWidth="1"/>
    <col min="8966" max="8966" width="15.140625" bestFit="1" customWidth="1"/>
    <col min="9217" max="9217" width="57.7109375" customWidth="1"/>
    <col min="9218" max="9218" width="25.5703125" customWidth="1"/>
    <col min="9219" max="9219" width="0" hidden="1" customWidth="1"/>
    <col min="9220" max="9220" width="23.85546875" customWidth="1"/>
    <col min="9221" max="9221" width="20.7109375" customWidth="1"/>
    <col min="9222" max="9222" width="15.140625" bestFit="1" customWidth="1"/>
    <col min="9473" max="9473" width="57.7109375" customWidth="1"/>
    <col min="9474" max="9474" width="25.5703125" customWidth="1"/>
    <col min="9475" max="9475" width="0" hidden="1" customWidth="1"/>
    <col min="9476" max="9476" width="23.85546875" customWidth="1"/>
    <col min="9477" max="9477" width="20.7109375" customWidth="1"/>
    <col min="9478" max="9478" width="15.140625" bestFit="1" customWidth="1"/>
    <col min="9729" max="9729" width="57.7109375" customWidth="1"/>
    <col min="9730" max="9730" width="25.5703125" customWidth="1"/>
    <col min="9731" max="9731" width="0" hidden="1" customWidth="1"/>
    <col min="9732" max="9732" width="23.85546875" customWidth="1"/>
    <col min="9733" max="9733" width="20.7109375" customWidth="1"/>
    <col min="9734" max="9734" width="15.140625" bestFit="1" customWidth="1"/>
    <col min="9985" max="9985" width="57.7109375" customWidth="1"/>
    <col min="9986" max="9986" width="25.5703125" customWidth="1"/>
    <col min="9987" max="9987" width="0" hidden="1" customWidth="1"/>
    <col min="9988" max="9988" width="23.85546875" customWidth="1"/>
    <col min="9989" max="9989" width="20.7109375" customWidth="1"/>
    <col min="9990" max="9990" width="15.140625" bestFit="1" customWidth="1"/>
    <col min="10241" max="10241" width="57.7109375" customWidth="1"/>
    <col min="10242" max="10242" width="25.5703125" customWidth="1"/>
    <col min="10243" max="10243" width="0" hidden="1" customWidth="1"/>
    <col min="10244" max="10244" width="23.85546875" customWidth="1"/>
    <col min="10245" max="10245" width="20.7109375" customWidth="1"/>
    <col min="10246" max="10246" width="15.140625" bestFit="1" customWidth="1"/>
    <col min="10497" max="10497" width="57.7109375" customWidth="1"/>
    <col min="10498" max="10498" width="25.5703125" customWidth="1"/>
    <col min="10499" max="10499" width="0" hidden="1" customWidth="1"/>
    <col min="10500" max="10500" width="23.85546875" customWidth="1"/>
    <col min="10501" max="10501" width="20.7109375" customWidth="1"/>
    <col min="10502" max="10502" width="15.140625" bestFit="1" customWidth="1"/>
    <col min="10753" max="10753" width="57.7109375" customWidth="1"/>
    <col min="10754" max="10754" width="25.5703125" customWidth="1"/>
    <col min="10755" max="10755" width="0" hidden="1" customWidth="1"/>
    <col min="10756" max="10756" width="23.85546875" customWidth="1"/>
    <col min="10757" max="10757" width="20.7109375" customWidth="1"/>
    <col min="10758" max="10758" width="15.140625" bestFit="1" customWidth="1"/>
    <col min="11009" max="11009" width="57.7109375" customWidth="1"/>
    <col min="11010" max="11010" width="25.5703125" customWidth="1"/>
    <col min="11011" max="11011" width="0" hidden="1" customWidth="1"/>
    <col min="11012" max="11012" width="23.85546875" customWidth="1"/>
    <col min="11013" max="11013" width="20.7109375" customWidth="1"/>
    <col min="11014" max="11014" width="15.140625" bestFit="1" customWidth="1"/>
    <col min="11265" max="11265" width="57.7109375" customWidth="1"/>
    <col min="11266" max="11266" width="25.5703125" customWidth="1"/>
    <col min="11267" max="11267" width="0" hidden="1" customWidth="1"/>
    <col min="11268" max="11268" width="23.85546875" customWidth="1"/>
    <col min="11269" max="11269" width="20.7109375" customWidth="1"/>
    <col min="11270" max="11270" width="15.140625" bestFit="1" customWidth="1"/>
    <col min="11521" max="11521" width="57.7109375" customWidth="1"/>
    <col min="11522" max="11522" width="25.5703125" customWidth="1"/>
    <col min="11523" max="11523" width="0" hidden="1" customWidth="1"/>
    <col min="11524" max="11524" width="23.85546875" customWidth="1"/>
    <col min="11525" max="11525" width="20.7109375" customWidth="1"/>
    <col min="11526" max="11526" width="15.140625" bestFit="1" customWidth="1"/>
    <col min="11777" max="11777" width="57.7109375" customWidth="1"/>
    <col min="11778" max="11778" width="25.5703125" customWidth="1"/>
    <col min="11779" max="11779" width="0" hidden="1" customWidth="1"/>
    <col min="11780" max="11780" width="23.85546875" customWidth="1"/>
    <col min="11781" max="11781" width="20.7109375" customWidth="1"/>
    <col min="11782" max="11782" width="15.140625" bestFit="1" customWidth="1"/>
    <col min="12033" max="12033" width="57.7109375" customWidth="1"/>
    <col min="12034" max="12034" width="25.5703125" customWidth="1"/>
    <col min="12035" max="12035" width="0" hidden="1" customWidth="1"/>
    <col min="12036" max="12036" width="23.85546875" customWidth="1"/>
    <col min="12037" max="12037" width="20.7109375" customWidth="1"/>
    <col min="12038" max="12038" width="15.140625" bestFit="1" customWidth="1"/>
    <col min="12289" max="12289" width="57.7109375" customWidth="1"/>
    <col min="12290" max="12290" width="25.5703125" customWidth="1"/>
    <col min="12291" max="12291" width="0" hidden="1" customWidth="1"/>
    <col min="12292" max="12292" width="23.85546875" customWidth="1"/>
    <col min="12293" max="12293" width="20.7109375" customWidth="1"/>
    <col min="12294" max="12294" width="15.140625" bestFit="1" customWidth="1"/>
    <col min="12545" max="12545" width="57.7109375" customWidth="1"/>
    <col min="12546" max="12546" width="25.5703125" customWidth="1"/>
    <col min="12547" max="12547" width="0" hidden="1" customWidth="1"/>
    <col min="12548" max="12548" width="23.85546875" customWidth="1"/>
    <col min="12549" max="12549" width="20.7109375" customWidth="1"/>
    <col min="12550" max="12550" width="15.140625" bestFit="1" customWidth="1"/>
    <col min="12801" max="12801" width="57.7109375" customWidth="1"/>
    <col min="12802" max="12802" width="25.5703125" customWidth="1"/>
    <col min="12803" max="12803" width="0" hidden="1" customWidth="1"/>
    <col min="12804" max="12804" width="23.85546875" customWidth="1"/>
    <col min="12805" max="12805" width="20.7109375" customWidth="1"/>
    <col min="12806" max="12806" width="15.140625" bestFit="1" customWidth="1"/>
    <col min="13057" max="13057" width="57.7109375" customWidth="1"/>
    <col min="13058" max="13058" width="25.5703125" customWidth="1"/>
    <col min="13059" max="13059" width="0" hidden="1" customWidth="1"/>
    <col min="13060" max="13060" width="23.85546875" customWidth="1"/>
    <col min="13061" max="13061" width="20.7109375" customWidth="1"/>
    <col min="13062" max="13062" width="15.140625" bestFit="1" customWidth="1"/>
    <col min="13313" max="13313" width="57.7109375" customWidth="1"/>
    <col min="13314" max="13314" width="25.5703125" customWidth="1"/>
    <col min="13315" max="13315" width="0" hidden="1" customWidth="1"/>
    <col min="13316" max="13316" width="23.85546875" customWidth="1"/>
    <col min="13317" max="13317" width="20.7109375" customWidth="1"/>
    <col min="13318" max="13318" width="15.140625" bestFit="1" customWidth="1"/>
    <col min="13569" max="13569" width="57.7109375" customWidth="1"/>
    <col min="13570" max="13570" width="25.5703125" customWidth="1"/>
    <col min="13571" max="13571" width="0" hidden="1" customWidth="1"/>
    <col min="13572" max="13572" width="23.85546875" customWidth="1"/>
    <col min="13573" max="13573" width="20.7109375" customWidth="1"/>
    <col min="13574" max="13574" width="15.140625" bestFit="1" customWidth="1"/>
    <col min="13825" max="13825" width="57.7109375" customWidth="1"/>
    <col min="13826" max="13826" width="25.5703125" customWidth="1"/>
    <col min="13827" max="13827" width="0" hidden="1" customWidth="1"/>
    <col min="13828" max="13828" width="23.85546875" customWidth="1"/>
    <col min="13829" max="13829" width="20.7109375" customWidth="1"/>
    <col min="13830" max="13830" width="15.140625" bestFit="1" customWidth="1"/>
    <col min="14081" max="14081" width="57.7109375" customWidth="1"/>
    <col min="14082" max="14082" width="25.5703125" customWidth="1"/>
    <col min="14083" max="14083" width="0" hidden="1" customWidth="1"/>
    <col min="14084" max="14084" width="23.85546875" customWidth="1"/>
    <col min="14085" max="14085" width="20.7109375" customWidth="1"/>
    <col min="14086" max="14086" width="15.140625" bestFit="1" customWidth="1"/>
    <col min="14337" max="14337" width="57.7109375" customWidth="1"/>
    <col min="14338" max="14338" width="25.5703125" customWidth="1"/>
    <col min="14339" max="14339" width="0" hidden="1" customWidth="1"/>
    <col min="14340" max="14340" width="23.85546875" customWidth="1"/>
    <col min="14341" max="14341" width="20.7109375" customWidth="1"/>
    <col min="14342" max="14342" width="15.140625" bestFit="1" customWidth="1"/>
    <col min="14593" max="14593" width="57.7109375" customWidth="1"/>
    <col min="14594" max="14594" width="25.5703125" customWidth="1"/>
    <col min="14595" max="14595" width="0" hidden="1" customWidth="1"/>
    <col min="14596" max="14596" width="23.85546875" customWidth="1"/>
    <col min="14597" max="14597" width="20.7109375" customWidth="1"/>
    <col min="14598" max="14598" width="15.140625" bestFit="1" customWidth="1"/>
    <col min="14849" max="14849" width="57.7109375" customWidth="1"/>
    <col min="14850" max="14850" width="25.5703125" customWidth="1"/>
    <col min="14851" max="14851" width="0" hidden="1" customWidth="1"/>
    <col min="14852" max="14852" width="23.85546875" customWidth="1"/>
    <col min="14853" max="14853" width="20.7109375" customWidth="1"/>
    <col min="14854" max="14854" width="15.140625" bestFit="1" customWidth="1"/>
    <col min="15105" max="15105" width="57.7109375" customWidth="1"/>
    <col min="15106" max="15106" width="25.5703125" customWidth="1"/>
    <col min="15107" max="15107" width="0" hidden="1" customWidth="1"/>
    <col min="15108" max="15108" width="23.85546875" customWidth="1"/>
    <col min="15109" max="15109" width="20.7109375" customWidth="1"/>
    <col min="15110" max="15110" width="15.140625" bestFit="1" customWidth="1"/>
    <col min="15361" max="15361" width="57.7109375" customWidth="1"/>
    <col min="15362" max="15362" width="25.5703125" customWidth="1"/>
    <col min="15363" max="15363" width="0" hidden="1" customWidth="1"/>
    <col min="15364" max="15364" width="23.85546875" customWidth="1"/>
    <col min="15365" max="15365" width="20.7109375" customWidth="1"/>
    <col min="15366" max="15366" width="15.140625" bestFit="1" customWidth="1"/>
    <col min="15617" max="15617" width="57.7109375" customWidth="1"/>
    <col min="15618" max="15618" width="25.5703125" customWidth="1"/>
    <col min="15619" max="15619" width="0" hidden="1" customWidth="1"/>
    <col min="15620" max="15620" width="23.85546875" customWidth="1"/>
    <col min="15621" max="15621" width="20.7109375" customWidth="1"/>
    <col min="15622" max="15622" width="15.140625" bestFit="1" customWidth="1"/>
    <col min="15873" max="15873" width="57.7109375" customWidth="1"/>
    <col min="15874" max="15874" width="25.5703125" customWidth="1"/>
    <col min="15875" max="15875" width="0" hidden="1" customWidth="1"/>
    <col min="15876" max="15876" width="23.85546875" customWidth="1"/>
    <col min="15877" max="15877" width="20.7109375" customWidth="1"/>
    <col min="15878" max="15878" width="15.140625" bestFit="1" customWidth="1"/>
    <col min="16129" max="16129" width="57.7109375" customWidth="1"/>
    <col min="16130" max="16130" width="25.5703125" customWidth="1"/>
    <col min="16131" max="16131" width="0" hidden="1" customWidth="1"/>
    <col min="16132" max="16132" width="23.85546875" customWidth="1"/>
    <col min="16133" max="16133" width="20.7109375" customWidth="1"/>
    <col min="16134" max="16134" width="15.140625" bestFit="1" customWidth="1"/>
  </cols>
  <sheetData>
    <row r="1" spans="1:6" x14ac:dyDescent="0.2">
      <c r="D1" s="1" t="s">
        <v>0</v>
      </c>
    </row>
    <row r="2" spans="1:6" ht="42" customHeight="1" x14ac:dyDescent="0.2">
      <c r="A2" s="2" t="s">
        <v>1</v>
      </c>
      <c r="B2" s="3"/>
      <c r="C2" s="3"/>
      <c r="D2" s="3"/>
    </row>
    <row r="3" spans="1:6" x14ac:dyDescent="0.2">
      <c r="A3" s="4" t="s">
        <v>2</v>
      </c>
      <c r="B3" s="4" t="s">
        <v>3</v>
      </c>
      <c r="C3" s="5" t="s">
        <v>4</v>
      </c>
      <c r="D3" s="6" t="s">
        <v>5</v>
      </c>
      <c r="E3" s="7"/>
    </row>
    <row r="4" spans="1:6" x14ac:dyDescent="0.2">
      <c r="A4" s="4"/>
      <c r="B4" s="4"/>
      <c r="C4" s="5"/>
      <c r="D4" s="5"/>
      <c r="E4" s="7"/>
    </row>
    <row r="5" spans="1:6" ht="31.5" x14ac:dyDescent="0.25">
      <c r="A5" s="8" t="s">
        <v>6</v>
      </c>
      <c r="B5" s="9" t="s">
        <v>7</v>
      </c>
      <c r="C5" s="10">
        <f>SUBTOTAL(9,C80,C77,C55,C51,C42,C36,C33,C27,C23,C19,C16,C6,C11,C75)</f>
        <v>168616300</v>
      </c>
      <c r="D5" s="10">
        <f>SUBTOTAL(9,D80,D77,D55,D51,D42,D36,D33,D27,D25,D23,D19,D16,D6,D11,D75)</f>
        <v>569603206.38</v>
      </c>
      <c r="E5" s="11"/>
      <c r="F5" s="11"/>
    </row>
    <row r="6" spans="1:6" s="16" customFormat="1" ht="15" x14ac:dyDescent="0.25">
      <c r="A6" s="12" t="s">
        <v>8</v>
      </c>
      <c r="B6" s="13" t="s">
        <v>9</v>
      </c>
      <c r="C6" s="14">
        <f>SUM(C7:C10)</f>
        <v>111700900</v>
      </c>
      <c r="D6" s="14">
        <f>SUM(D7:D10)</f>
        <v>120867712.82000001</v>
      </c>
      <c r="E6" s="15"/>
    </row>
    <row r="7" spans="1:6" ht="45" x14ac:dyDescent="0.2">
      <c r="A7" s="17" t="s">
        <v>10</v>
      </c>
      <c r="B7" s="18" t="s">
        <v>11</v>
      </c>
      <c r="C7" s="19">
        <v>97400900</v>
      </c>
      <c r="D7" s="19">
        <v>106645153.61</v>
      </c>
      <c r="E7" s="20"/>
    </row>
    <row r="8" spans="1:6" ht="67.5" x14ac:dyDescent="0.2">
      <c r="A8" s="17" t="s">
        <v>12</v>
      </c>
      <c r="B8" s="18" t="s">
        <v>13</v>
      </c>
      <c r="C8" s="19">
        <v>0</v>
      </c>
      <c r="D8" s="19">
        <v>-159587.94</v>
      </c>
      <c r="E8" s="20"/>
    </row>
    <row r="9" spans="1:6" ht="33.75" x14ac:dyDescent="0.2">
      <c r="A9" s="17" t="s">
        <v>14</v>
      </c>
      <c r="B9" s="18" t="s">
        <v>15</v>
      </c>
      <c r="C9" s="19">
        <v>1000000</v>
      </c>
      <c r="D9" s="19">
        <v>1006584.39</v>
      </c>
      <c r="E9" s="20"/>
    </row>
    <row r="10" spans="1:6" ht="56.25" x14ac:dyDescent="0.2">
      <c r="A10" s="17" t="s">
        <v>16</v>
      </c>
      <c r="B10" s="18" t="s">
        <v>17</v>
      </c>
      <c r="C10" s="19">
        <v>13300000</v>
      </c>
      <c r="D10" s="19">
        <v>13375562.76</v>
      </c>
      <c r="E10" s="20"/>
    </row>
    <row r="11" spans="1:6" s="16" customFormat="1" ht="30" customHeight="1" x14ac:dyDescent="0.25">
      <c r="A11" s="12" t="s">
        <v>18</v>
      </c>
      <c r="B11" s="13" t="s">
        <v>19</v>
      </c>
      <c r="C11" s="21">
        <f>SUM(C12:C15)</f>
        <v>7592800</v>
      </c>
      <c r="D11" s="21">
        <f>SUM(D12:D15)</f>
        <v>8761631.2300000004</v>
      </c>
      <c r="E11" s="22"/>
    </row>
    <row r="12" spans="1:6" ht="84" x14ac:dyDescent="0.2">
      <c r="A12" s="23" t="s">
        <v>20</v>
      </c>
      <c r="B12" s="18" t="s">
        <v>21</v>
      </c>
      <c r="C12" s="19">
        <v>3433000</v>
      </c>
      <c r="D12" s="19">
        <v>4392267.43</v>
      </c>
      <c r="E12" s="20"/>
    </row>
    <row r="13" spans="1:6" ht="96" x14ac:dyDescent="0.2">
      <c r="A13" s="23" t="s">
        <v>22</v>
      </c>
      <c r="B13" s="18" t="s">
        <v>23</v>
      </c>
      <c r="C13" s="19">
        <v>19000</v>
      </c>
      <c r="D13" s="19">
        <v>23725.05</v>
      </c>
      <c r="E13" s="20"/>
    </row>
    <row r="14" spans="1:6" ht="84" x14ac:dyDescent="0.2">
      <c r="A14" s="23" t="s">
        <v>24</v>
      </c>
      <c r="B14" s="18" t="s">
        <v>25</v>
      </c>
      <c r="C14" s="19">
        <v>4571300</v>
      </c>
      <c r="D14" s="19">
        <v>4849559.28</v>
      </c>
      <c r="E14" s="20"/>
    </row>
    <row r="15" spans="1:6" ht="87.75" customHeight="1" x14ac:dyDescent="0.2">
      <c r="A15" s="23" t="s">
        <v>26</v>
      </c>
      <c r="B15" s="18" t="s">
        <v>27</v>
      </c>
      <c r="C15" s="19">
        <v>-430500</v>
      </c>
      <c r="D15" s="19">
        <v>-503920.53</v>
      </c>
      <c r="E15" s="20"/>
    </row>
    <row r="16" spans="1:6" s="16" customFormat="1" ht="15" x14ac:dyDescent="0.25">
      <c r="A16" s="12" t="s">
        <v>28</v>
      </c>
      <c r="B16" s="13" t="s">
        <v>29</v>
      </c>
      <c r="C16" s="21">
        <f>SUM(C17)</f>
        <v>3100</v>
      </c>
      <c r="D16" s="21">
        <f>SUM(D17:D18)</f>
        <v>3133.71</v>
      </c>
      <c r="E16" s="22"/>
    </row>
    <row r="17" spans="1:5" x14ac:dyDescent="0.2">
      <c r="A17" s="23" t="s">
        <v>30</v>
      </c>
      <c r="B17" s="18" t="s">
        <v>31</v>
      </c>
      <c r="C17" s="19">
        <v>3100</v>
      </c>
      <c r="D17" s="19">
        <v>3133.71</v>
      </c>
      <c r="E17" s="20"/>
    </row>
    <row r="18" spans="1:5" ht="22.5" x14ac:dyDescent="0.2">
      <c r="A18" s="24" t="s">
        <v>32</v>
      </c>
      <c r="B18" s="18" t="s">
        <v>33</v>
      </c>
      <c r="C18" s="25"/>
      <c r="D18" s="25"/>
      <c r="E18" s="20"/>
    </row>
    <row r="19" spans="1:5" s="16" customFormat="1" ht="15" x14ac:dyDescent="0.25">
      <c r="A19" s="12" t="s">
        <v>34</v>
      </c>
      <c r="B19" s="13" t="s">
        <v>35</v>
      </c>
      <c r="C19" s="21">
        <f>SUM(C20:C22)</f>
        <v>49293900</v>
      </c>
      <c r="D19" s="21">
        <f>SUM(D20:D22)</f>
        <v>51996454.460000001</v>
      </c>
      <c r="E19" s="22"/>
    </row>
    <row r="20" spans="1:5" ht="36" x14ac:dyDescent="0.2">
      <c r="A20" s="23" t="s">
        <v>36</v>
      </c>
      <c r="B20" s="18" t="s">
        <v>37</v>
      </c>
      <c r="C20" s="19">
        <v>21320000</v>
      </c>
      <c r="D20" s="19">
        <v>22518422.469999999</v>
      </c>
      <c r="E20" s="20"/>
    </row>
    <row r="21" spans="1:5" ht="22.5" x14ac:dyDescent="0.2">
      <c r="A21" s="24" t="s">
        <v>38</v>
      </c>
      <c r="B21" s="18" t="s">
        <v>39</v>
      </c>
      <c r="C21" s="19">
        <v>15829700</v>
      </c>
      <c r="D21" s="19">
        <v>17164146</v>
      </c>
      <c r="E21" s="20"/>
    </row>
    <row r="22" spans="1:5" ht="22.5" x14ac:dyDescent="0.2">
      <c r="A22" s="24" t="s">
        <v>40</v>
      </c>
      <c r="B22" s="18" t="s">
        <v>41</v>
      </c>
      <c r="C22" s="19">
        <v>12144200</v>
      </c>
      <c r="D22" s="19">
        <v>12313885.99</v>
      </c>
      <c r="E22" s="20"/>
    </row>
    <row r="23" spans="1:5" s="16" customFormat="1" ht="15" x14ac:dyDescent="0.25">
      <c r="A23" s="12" t="s">
        <v>42</v>
      </c>
      <c r="B23" s="13" t="s">
        <v>43</v>
      </c>
      <c r="C23" s="21">
        <f>SUM(C24)</f>
        <v>25600</v>
      </c>
      <c r="D23" s="21">
        <f>SUM(D24)</f>
        <v>25600</v>
      </c>
      <c r="E23" s="22"/>
    </row>
    <row r="24" spans="1:5" ht="60" x14ac:dyDescent="0.2">
      <c r="A24" s="23" t="s">
        <v>44</v>
      </c>
      <c r="B24" s="18" t="s">
        <v>45</v>
      </c>
      <c r="C24" s="19">
        <v>25600</v>
      </c>
      <c r="D24" s="19">
        <v>25600</v>
      </c>
      <c r="E24" s="20"/>
    </row>
    <row r="25" spans="1:5" s="30" customFormat="1" ht="24.75" hidden="1" x14ac:dyDescent="0.25">
      <c r="A25" s="26" t="s">
        <v>46</v>
      </c>
      <c r="B25" s="27" t="s">
        <v>47</v>
      </c>
      <c r="C25" s="28">
        <f>SUM(C26)</f>
        <v>0</v>
      </c>
      <c r="D25" s="28">
        <f>SUM(D26)</f>
        <v>0</v>
      </c>
      <c r="E25" s="29"/>
    </row>
    <row r="26" spans="1:5" ht="22.5" hidden="1" x14ac:dyDescent="0.2">
      <c r="A26" s="24" t="s">
        <v>48</v>
      </c>
      <c r="B26" s="18" t="s">
        <v>49</v>
      </c>
      <c r="C26" s="25"/>
      <c r="D26" s="25"/>
      <c r="E26" s="20"/>
    </row>
    <row r="27" spans="1:5" s="16" customFormat="1" ht="45" x14ac:dyDescent="0.25">
      <c r="A27" s="12" t="s">
        <v>50</v>
      </c>
      <c r="B27" s="13" t="s">
        <v>51</v>
      </c>
      <c r="C27" s="21">
        <f>SUM(C28:C32)</f>
        <v>0</v>
      </c>
      <c r="D27" s="21">
        <f>SUM(D28:D32)</f>
        <v>11684786.300000001</v>
      </c>
      <c r="E27" s="22"/>
    </row>
    <row r="28" spans="1:5" ht="36" x14ac:dyDescent="0.2">
      <c r="A28" s="23" t="s">
        <v>52</v>
      </c>
      <c r="B28" s="18" t="s">
        <v>53</v>
      </c>
      <c r="C28" s="25"/>
      <c r="D28" s="19">
        <v>7695077.9000000004</v>
      </c>
      <c r="E28" s="20"/>
    </row>
    <row r="29" spans="1:5" ht="60" x14ac:dyDescent="0.2">
      <c r="A29" s="23" t="s">
        <v>54</v>
      </c>
      <c r="B29" s="18" t="s">
        <v>55</v>
      </c>
      <c r="C29" s="25"/>
      <c r="D29" s="19">
        <v>9974.08</v>
      </c>
      <c r="E29" s="20"/>
    </row>
    <row r="30" spans="1:5" ht="24" x14ac:dyDescent="0.2">
      <c r="A30" s="23" t="s">
        <v>56</v>
      </c>
      <c r="B30" s="18" t="s">
        <v>57</v>
      </c>
      <c r="C30" s="25"/>
      <c r="D30" s="19">
        <v>236150.1</v>
      </c>
      <c r="E30" s="20"/>
    </row>
    <row r="31" spans="1:5" ht="12.75" customHeight="1" x14ac:dyDescent="0.2">
      <c r="A31" s="23" t="s">
        <v>58</v>
      </c>
      <c r="B31" s="18" t="s">
        <v>59</v>
      </c>
      <c r="C31" s="25"/>
      <c r="D31" s="19">
        <v>831.13</v>
      </c>
      <c r="E31" s="20"/>
    </row>
    <row r="32" spans="1:5" ht="48" x14ac:dyDescent="0.2">
      <c r="A32" s="23" t="s">
        <v>60</v>
      </c>
      <c r="B32" s="18" t="s">
        <v>61</v>
      </c>
      <c r="C32" s="25"/>
      <c r="D32" s="19">
        <v>3742753.09</v>
      </c>
      <c r="E32" s="20"/>
    </row>
    <row r="33" spans="1:5" s="16" customFormat="1" ht="30" x14ac:dyDescent="0.25">
      <c r="A33" s="12" t="s">
        <v>62</v>
      </c>
      <c r="B33" s="13" t="s">
        <v>63</v>
      </c>
      <c r="C33" s="21">
        <f>SUM(C34:C35)</f>
        <v>0</v>
      </c>
      <c r="D33" s="21">
        <f>SUM(D34:D35)</f>
        <v>583158.14</v>
      </c>
      <c r="E33" s="22"/>
    </row>
    <row r="34" spans="1:5" ht="24" x14ac:dyDescent="0.2">
      <c r="A34" s="23" t="s">
        <v>64</v>
      </c>
      <c r="B34" s="18" t="s">
        <v>65</v>
      </c>
      <c r="C34" s="25"/>
      <c r="D34" s="19">
        <v>472294</v>
      </c>
      <c r="E34" s="20"/>
    </row>
    <row r="35" spans="1:5" ht="24" x14ac:dyDescent="0.2">
      <c r="A35" s="23" t="s">
        <v>66</v>
      </c>
      <c r="B35" s="18" t="s">
        <v>67</v>
      </c>
      <c r="C35" s="25"/>
      <c r="D35" s="19">
        <v>110864.14</v>
      </c>
      <c r="E35" s="20"/>
    </row>
    <row r="36" spans="1:5" s="16" customFormat="1" ht="30" x14ac:dyDescent="0.25">
      <c r="A36" s="12" t="s">
        <v>68</v>
      </c>
      <c r="B36" s="13" t="s">
        <v>69</v>
      </c>
      <c r="C36" s="21">
        <f>SUM(C37:C41)</f>
        <v>0</v>
      </c>
      <c r="D36" s="21">
        <f>SUM(D37:D41)</f>
        <v>4988019.3499999996</v>
      </c>
      <c r="E36" s="22"/>
    </row>
    <row r="37" spans="1:5" ht="72" x14ac:dyDescent="0.2">
      <c r="A37" s="23" t="s">
        <v>70</v>
      </c>
      <c r="B37" s="18" t="s">
        <v>71</v>
      </c>
      <c r="C37" s="25"/>
      <c r="D37" s="19">
        <v>1813861.83</v>
      </c>
      <c r="E37" s="20"/>
    </row>
    <row r="38" spans="1:5" ht="72" x14ac:dyDescent="0.2">
      <c r="A38" s="23" t="s">
        <v>72</v>
      </c>
      <c r="B38" s="18" t="s">
        <v>73</v>
      </c>
      <c r="C38" s="25"/>
      <c r="D38" s="19">
        <v>60763.5</v>
      </c>
      <c r="E38" s="20"/>
    </row>
    <row r="39" spans="1:5" ht="36" x14ac:dyDescent="0.2">
      <c r="A39" s="23" t="s">
        <v>74</v>
      </c>
      <c r="B39" s="18" t="s">
        <v>75</v>
      </c>
      <c r="C39" s="25"/>
      <c r="D39" s="19">
        <v>2963588.46</v>
      </c>
      <c r="E39" s="20"/>
    </row>
    <row r="40" spans="1:5" ht="33.75" x14ac:dyDescent="0.2">
      <c r="A40" s="24" t="s">
        <v>76</v>
      </c>
      <c r="B40" s="18" t="s">
        <v>77</v>
      </c>
      <c r="C40" s="25"/>
      <c r="D40" s="25"/>
      <c r="E40" s="20"/>
    </row>
    <row r="41" spans="1:5" ht="60" x14ac:dyDescent="0.2">
      <c r="A41" s="23" t="s">
        <v>78</v>
      </c>
      <c r="B41" s="18" t="s">
        <v>79</v>
      </c>
      <c r="C41" s="25"/>
      <c r="D41" s="19">
        <v>149805.56</v>
      </c>
      <c r="E41" s="20"/>
    </row>
    <row r="42" spans="1:5" s="16" customFormat="1" ht="15" x14ac:dyDescent="0.25">
      <c r="A42" s="12" t="s">
        <v>80</v>
      </c>
      <c r="B42" s="13" t="s">
        <v>81</v>
      </c>
      <c r="C42" s="21">
        <f>SUM(C43:C50)</f>
        <v>0</v>
      </c>
      <c r="D42" s="21">
        <f>SUM(D43:D50)</f>
        <v>2519117.46</v>
      </c>
      <c r="E42" s="22"/>
    </row>
    <row r="43" spans="1:5" ht="60" x14ac:dyDescent="0.2">
      <c r="A43" s="23" t="s">
        <v>82</v>
      </c>
      <c r="B43" s="18" t="s">
        <v>83</v>
      </c>
      <c r="C43" s="25"/>
      <c r="D43" s="19">
        <v>990304.41</v>
      </c>
      <c r="E43" s="20"/>
    </row>
    <row r="44" spans="1:5" ht="60" x14ac:dyDescent="0.2">
      <c r="A44" s="23" t="s">
        <v>84</v>
      </c>
      <c r="B44" s="18" t="s">
        <v>85</v>
      </c>
      <c r="C44" s="25"/>
      <c r="D44" s="19">
        <v>871712.35</v>
      </c>
      <c r="E44" s="20"/>
    </row>
    <row r="45" spans="1:5" ht="45" x14ac:dyDescent="0.2">
      <c r="A45" s="24" t="s">
        <v>86</v>
      </c>
      <c r="B45" s="18" t="s">
        <v>87</v>
      </c>
      <c r="C45" s="25"/>
      <c r="D45" s="19">
        <v>14646.23</v>
      </c>
      <c r="E45" s="20"/>
    </row>
    <row r="46" spans="1:5" ht="101.25" hidden="1" x14ac:dyDescent="0.2">
      <c r="A46" s="24" t="s">
        <v>88</v>
      </c>
      <c r="B46" s="18" t="s">
        <v>89</v>
      </c>
      <c r="C46" s="25"/>
      <c r="D46" s="25"/>
      <c r="E46" s="20"/>
    </row>
    <row r="47" spans="1:5" ht="67.5" hidden="1" x14ac:dyDescent="0.2">
      <c r="A47" s="24" t="s">
        <v>90</v>
      </c>
      <c r="B47" s="18" t="s">
        <v>91</v>
      </c>
      <c r="C47" s="25"/>
      <c r="D47" s="25"/>
      <c r="E47" s="20"/>
    </row>
    <row r="48" spans="1:5" ht="48" x14ac:dyDescent="0.2">
      <c r="A48" s="23" t="s">
        <v>92</v>
      </c>
      <c r="B48" s="18" t="s">
        <v>93</v>
      </c>
      <c r="C48" s="25"/>
      <c r="D48" s="19">
        <v>765.29</v>
      </c>
      <c r="E48" s="20"/>
    </row>
    <row r="49" spans="1:5" ht="48" x14ac:dyDescent="0.2">
      <c r="A49" s="23" t="s">
        <v>94</v>
      </c>
      <c r="B49" s="18" t="s">
        <v>95</v>
      </c>
      <c r="C49" s="25"/>
      <c r="D49" s="19">
        <v>641689.18000000005</v>
      </c>
      <c r="E49" s="20"/>
    </row>
    <row r="50" spans="1:5" hidden="1" x14ac:dyDescent="0.2">
      <c r="A50" s="23"/>
      <c r="B50" s="18"/>
      <c r="C50" s="25"/>
      <c r="D50" s="25"/>
      <c r="E50" s="20"/>
    </row>
    <row r="51" spans="1:5" s="16" customFormat="1" ht="15" x14ac:dyDescent="0.25">
      <c r="A51" s="12" t="s">
        <v>96</v>
      </c>
      <c r="B51" s="13" t="s">
        <v>97</v>
      </c>
      <c r="C51" s="21">
        <f>SUM(C52:C53)</f>
        <v>0</v>
      </c>
      <c r="D51" s="21">
        <f>SUM(D52:D53)</f>
        <v>153514.01999999999</v>
      </c>
      <c r="E51" s="22"/>
    </row>
    <row r="52" spans="1:5" ht="24" hidden="1" x14ac:dyDescent="0.2">
      <c r="A52" s="23" t="s">
        <v>98</v>
      </c>
      <c r="B52" s="18" t="s">
        <v>99</v>
      </c>
      <c r="C52" s="31"/>
      <c r="D52" s="25"/>
      <c r="E52" s="20"/>
    </row>
    <row r="53" spans="1:5" x14ac:dyDescent="0.2">
      <c r="A53" s="23" t="s">
        <v>100</v>
      </c>
      <c r="B53" s="18" t="s">
        <v>101</v>
      </c>
      <c r="C53" s="25"/>
      <c r="D53" s="19">
        <v>153514.01999999999</v>
      </c>
      <c r="E53" s="20"/>
    </row>
    <row r="54" spans="1:5" s="16" customFormat="1" ht="15" x14ac:dyDescent="0.25">
      <c r="A54" s="12" t="s">
        <v>102</v>
      </c>
      <c r="B54" s="13" t="s">
        <v>103</v>
      </c>
      <c r="C54" s="21">
        <f>C55+C75+C77+C80</f>
        <v>0</v>
      </c>
      <c r="D54" s="21">
        <f>D55+D75+D77+D80</f>
        <v>368020078.89000005</v>
      </c>
      <c r="E54" s="22"/>
    </row>
    <row r="55" spans="1:5" s="16" customFormat="1" ht="45" x14ac:dyDescent="0.25">
      <c r="A55" s="12" t="s">
        <v>104</v>
      </c>
      <c r="B55" s="13" t="s">
        <v>105</v>
      </c>
      <c r="C55" s="21">
        <f>SUM(C57:C74)</f>
        <v>0</v>
      </c>
      <c r="D55" s="21">
        <f>D56+D58+D70+D72</f>
        <v>376227471.62</v>
      </c>
      <c r="E55" s="22"/>
    </row>
    <row r="56" spans="1:5" s="36" customFormat="1" ht="30" x14ac:dyDescent="0.25">
      <c r="A56" s="32" t="s">
        <v>106</v>
      </c>
      <c r="B56" s="33" t="s">
        <v>107</v>
      </c>
      <c r="C56" s="34"/>
      <c r="D56" s="34">
        <f>SUM(D57)</f>
        <v>2201865</v>
      </c>
      <c r="E56" s="35"/>
    </row>
    <row r="57" spans="1:5" ht="24" x14ac:dyDescent="0.2">
      <c r="A57" s="23" t="s">
        <v>108</v>
      </c>
      <c r="B57" s="18" t="s">
        <v>109</v>
      </c>
      <c r="C57" s="31"/>
      <c r="D57" s="31">
        <v>2201865</v>
      </c>
      <c r="E57" s="20"/>
    </row>
    <row r="58" spans="1:5" ht="12.75" customHeight="1" x14ac:dyDescent="0.2">
      <c r="A58" s="37" t="s">
        <v>110</v>
      </c>
      <c r="B58" s="38" t="s">
        <v>111</v>
      </c>
      <c r="C58" s="39"/>
      <c r="D58" s="39">
        <f>SUM(D59:D65)</f>
        <v>269805157.30000001</v>
      </c>
      <c r="E58" s="20"/>
    </row>
    <row r="59" spans="1:5" ht="24" x14ac:dyDescent="0.2">
      <c r="A59" s="23" t="s">
        <v>112</v>
      </c>
      <c r="B59" s="18" t="s">
        <v>113</v>
      </c>
      <c r="C59" s="25"/>
      <c r="D59" s="19">
        <v>3918453.17</v>
      </c>
      <c r="E59" s="20"/>
    </row>
    <row r="60" spans="1:5" ht="48" hidden="1" x14ac:dyDescent="0.2">
      <c r="A60" s="23" t="s">
        <v>114</v>
      </c>
      <c r="B60" s="18" t="s">
        <v>115</v>
      </c>
      <c r="C60" s="25"/>
      <c r="D60" s="25"/>
      <c r="E60" s="20"/>
    </row>
    <row r="61" spans="1:5" ht="67.5" x14ac:dyDescent="0.2">
      <c r="A61" s="24" t="s">
        <v>116</v>
      </c>
      <c r="B61" s="18" t="s">
        <v>117</v>
      </c>
      <c r="C61" s="25"/>
      <c r="D61" s="19">
        <v>120898062.31</v>
      </c>
      <c r="E61" s="20"/>
    </row>
    <row r="62" spans="1:5" ht="72" x14ac:dyDescent="0.2">
      <c r="A62" s="23" t="s">
        <v>118</v>
      </c>
      <c r="B62" s="18" t="s">
        <v>119</v>
      </c>
      <c r="C62" s="25"/>
      <c r="D62" s="19">
        <v>3741280.27</v>
      </c>
      <c r="E62" s="20"/>
    </row>
    <row r="63" spans="1:5" ht="24" x14ac:dyDescent="0.2">
      <c r="A63" s="23" t="s">
        <v>120</v>
      </c>
      <c r="B63" s="18" t="s">
        <v>121</v>
      </c>
      <c r="C63" s="25"/>
      <c r="D63" s="19">
        <v>200000</v>
      </c>
      <c r="E63" s="20"/>
    </row>
    <row r="64" spans="1:5" ht="24" x14ac:dyDescent="0.2">
      <c r="A64" s="23" t="s">
        <v>122</v>
      </c>
      <c r="B64" s="18" t="s">
        <v>123</v>
      </c>
      <c r="C64" s="25"/>
      <c r="D64" s="19">
        <v>19594927</v>
      </c>
      <c r="E64" s="20"/>
    </row>
    <row r="65" spans="1:5" x14ac:dyDescent="0.2">
      <c r="A65" s="23" t="s">
        <v>124</v>
      </c>
      <c r="B65" s="18" t="s">
        <v>125</v>
      </c>
      <c r="C65" s="25"/>
      <c r="D65" s="19">
        <v>121452434.55</v>
      </c>
      <c r="E65" s="20"/>
    </row>
    <row r="66" spans="1:5" ht="24" hidden="1" x14ac:dyDescent="0.2">
      <c r="A66" s="23" t="s">
        <v>122</v>
      </c>
      <c r="B66" s="18" t="s">
        <v>126</v>
      </c>
      <c r="C66" s="31"/>
      <c r="D66" s="31"/>
      <c r="E66" s="20"/>
    </row>
    <row r="67" spans="1:5" ht="24" hidden="1" x14ac:dyDescent="0.2">
      <c r="A67" s="23" t="s">
        <v>127</v>
      </c>
      <c r="B67" s="18" t="s">
        <v>128</v>
      </c>
      <c r="C67" s="31"/>
      <c r="D67" s="31"/>
      <c r="E67" s="20"/>
    </row>
    <row r="68" spans="1:5" ht="33.75" hidden="1" x14ac:dyDescent="0.2">
      <c r="A68" s="24" t="s">
        <v>129</v>
      </c>
      <c r="B68" s="18" t="s">
        <v>130</v>
      </c>
      <c r="C68" s="31"/>
      <c r="D68" s="31"/>
      <c r="E68" s="20"/>
    </row>
    <row r="69" spans="1:5" ht="22.5" hidden="1" x14ac:dyDescent="0.2">
      <c r="A69" s="24" t="s">
        <v>131</v>
      </c>
      <c r="B69" s="18" t="s">
        <v>132</v>
      </c>
      <c r="C69" s="31"/>
      <c r="D69" s="31"/>
      <c r="E69" s="20"/>
    </row>
    <row r="70" spans="1:5" ht="24" x14ac:dyDescent="0.2">
      <c r="A70" s="37" t="s">
        <v>133</v>
      </c>
      <c r="B70" s="38" t="s">
        <v>134</v>
      </c>
      <c r="C70" s="39"/>
      <c r="D70" s="39">
        <f>SUM(D71)</f>
        <v>1000</v>
      </c>
      <c r="E70" s="20"/>
    </row>
    <row r="71" spans="1:5" ht="24" x14ac:dyDescent="0.2">
      <c r="A71" s="23" t="s">
        <v>135</v>
      </c>
      <c r="B71" s="18" t="s">
        <v>136</v>
      </c>
      <c r="C71" s="25"/>
      <c r="D71" s="19">
        <v>1000</v>
      </c>
      <c r="E71" s="20"/>
    </row>
    <row r="72" spans="1:5" x14ac:dyDescent="0.2">
      <c r="A72" s="37" t="s">
        <v>137</v>
      </c>
      <c r="B72" s="38" t="s">
        <v>138</v>
      </c>
      <c r="C72" s="40"/>
      <c r="D72" s="40">
        <f>SUM(D73:D74)</f>
        <v>104219449.31999999</v>
      </c>
      <c r="E72" s="20"/>
    </row>
    <row r="73" spans="1:5" ht="48" hidden="1" x14ac:dyDescent="0.2">
      <c r="A73" s="23" t="s">
        <v>139</v>
      </c>
      <c r="B73" s="18" t="s">
        <v>140</v>
      </c>
      <c r="C73" s="25"/>
      <c r="D73" s="25"/>
      <c r="E73" s="20"/>
    </row>
    <row r="74" spans="1:5" ht="24" x14ac:dyDescent="0.2">
      <c r="A74" s="23" t="s">
        <v>141</v>
      </c>
      <c r="B74" s="18" t="s">
        <v>142</v>
      </c>
      <c r="C74" s="25"/>
      <c r="D74" s="19">
        <v>104219449.31999999</v>
      </c>
      <c r="E74" s="20"/>
    </row>
    <row r="75" spans="1:5" s="16" customFormat="1" ht="15" hidden="1" x14ac:dyDescent="0.25">
      <c r="A75" s="12" t="s">
        <v>143</v>
      </c>
      <c r="B75" s="13" t="s">
        <v>144</v>
      </c>
      <c r="C75" s="21">
        <f>SUM(C76)</f>
        <v>0</v>
      </c>
      <c r="D75" s="21">
        <f>SUM(D76)</f>
        <v>0</v>
      </c>
      <c r="E75" s="22"/>
    </row>
    <row r="76" spans="1:5" hidden="1" x14ac:dyDescent="0.2">
      <c r="A76" s="23" t="s">
        <v>145</v>
      </c>
      <c r="B76" s="18" t="s">
        <v>146</v>
      </c>
      <c r="C76" s="25"/>
      <c r="D76" s="25"/>
      <c r="E76" s="20"/>
    </row>
    <row r="77" spans="1:5" s="16" customFormat="1" ht="90" x14ac:dyDescent="0.25">
      <c r="A77" s="12" t="s">
        <v>147</v>
      </c>
      <c r="B77" s="13" t="s">
        <v>148</v>
      </c>
      <c r="C77" s="21">
        <f>SUM(C78)</f>
        <v>0</v>
      </c>
      <c r="D77" s="21">
        <f>SUM(D78:D79)</f>
        <v>654272.11</v>
      </c>
      <c r="E77" s="22"/>
    </row>
    <row r="78" spans="1:5" ht="33.75" hidden="1" x14ac:dyDescent="0.2">
      <c r="A78" s="24" t="s">
        <v>149</v>
      </c>
      <c r="B78" s="18" t="s">
        <v>150</v>
      </c>
      <c r="C78" s="25"/>
      <c r="D78" s="25"/>
      <c r="E78" s="20"/>
    </row>
    <row r="79" spans="1:5" ht="24" x14ac:dyDescent="0.2">
      <c r="A79" s="23" t="s">
        <v>151</v>
      </c>
      <c r="B79" s="18" t="s">
        <v>152</v>
      </c>
      <c r="C79" s="31"/>
      <c r="D79" s="19">
        <v>654272.11</v>
      </c>
      <c r="E79" s="20"/>
    </row>
    <row r="80" spans="1:5" s="16" customFormat="1" ht="60" x14ac:dyDescent="0.25">
      <c r="A80" s="12" t="s">
        <v>153</v>
      </c>
      <c r="B80" s="13" t="s">
        <v>154</v>
      </c>
      <c r="C80" s="21">
        <f>SUM(C81)</f>
        <v>0</v>
      </c>
      <c r="D80" s="21">
        <f>SUM(D81)</f>
        <v>-8861664.8399999999</v>
      </c>
      <c r="E80" s="22"/>
    </row>
    <row r="81" spans="1:5" ht="36" x14ac:dyDescent="0.2">
      <c r="A81" s="41" t="s">
        <v>155</v>
      </c>
      <c r="B81" s="18" t="s">
        <v>156</v>
      </c>
      <c r="C81" s="25"/>
      <c r="D81" s="19">
        <v>-8861664.8399999999</v>
      </c>
      <c r="E81" s="20"/>
    </row>
    <row r="82" spans="1:5" x14ac:dyDescent="0.2">
      <c r="B82" s="42"/>
    </row>
    <row r="83" spans="1:5" x14ac:dyDescent="0.2">
      <c r="B83" s="42"/>
    </row>
    <row r="84" spans="1:5" x14ac:dyDescent="0.2">
      <c r="B84" s="42"/>
    </row>
    <row r="85" spans="1:5" x14ac:dyDescent="0.2">
      <c r="B85" s="42"/>
    </row>
    <row r="86" spans="1:5" x14ac:dyDescent="0.2">
      <c r="B86" s="42"/>
    </row>
    <row r="87" spans="1:5" x14ac:dyDescent="0.2">
      <c r="B87" s="42"/>
    </row>
    <row r="88" spans="1:5" x14ac:dyDescent="0.2">
      <c r="B88" s="42"/>
    </row>
    <row r="89" spans="1:5" x14ac:dyDescent="0.2">
      <c r="B89" s="42"/>
    </row>
    <row r="90" spans="1:5" x14ac:dyDescent="0.2">
      <c r="B90" s="42"/>
    </row>
    <row r="91" spans="1:5" x14ac:dyDescent="0.2">
      <c r="B91" s="42"/>
    </row>
    <row r="92" spans="1:5" x14ac:dyDescent="0.2">
      <c r="B92" s="42"/>
    </row>
    <row r="93" spans="1:5" x14ac:dyDescent="0.2">
      <c r="B93" s="42"/>
    </row>
    <row r="94" spans="1:5" x14ac:dyDescent="0.2">
      <c r="B94" s="42"/>
    </row>
    <row r="95" spans="1:5" x14ac:dyDescent="0.2">
      <c r="B95" s="42"/>
    </row>
    <row r="96" spans="1:5" x14ac:dyDescent="0.2">
      <c r="B96" s="42"/>
    </row>
    <row r="97" spans="1:6" s="1" customFormat="1" x14ac:dyDescent="0.2">
      <c r="A97"/>
      <c r="B97" s="42"/>
      <c r="E97"/>
      <c r="F97"/>
    </row>
    <row r="98" spans="1:6" s="1" customFormat="1" x14ac:dyDescent="0.2">
      <c r="A98"/>
      <c r="B98" s="42"/>
      <c r="E98"/>
      <c r="F98"/>
    </row>
    <row r="99" spans="1:6" s="1" customFormat="1" x14ac:dyDescent="0.2">
      <c r="A99"/>
      <c r="B99" s="42"/>
      <c r="E99"/>
      <c r="F99"/>
    </row>
    <row r="100" spans="1:6" s="1" customFormat="1" x14ac:dyDescent="0.2">
      <c r="A100"/>
      <c r="B100" s="42"/>
      <c r="E100"/>
      <c r="F100"/>
    </row>
    <row r="101" spans="1:6" s="1" customFormat="1" x14ac:dyDescent="0.2">
      <c r="A101"/>
      <c r="B101" s="42"/>
      <c r="E101"/>
      <c r="F101"/>
    </row>
    <row r="102" spans="1:6" s="1" customFormat="1" x14ac:dyDescent="0.2">
      <c r="A102"/>
      <c r="B102" s="42"/>
      <c r="E102"/>
      <c r="F102"/>
    </row>
    <row r="103" spans="1:6" s="1" customFormat="1" x14ac:dyDescent="0.2">
      <c r="A103"/>
      <c r="B103" s="42"/>
      <c r="E103"/>
      <c r="F103"/>
    </row>
    <row r="104" spans="1:6" s="1" customFormat="1" x14ac:dyDescent="0.2">
      <c r="A104"/>
      <c r="B104" s="42"/>
      <c r="E104"/>
      <c r="F104"/>
    </row>
    <row r="105" spans="1:6" s="1" customFormat="1" x14ac:dyDescent="0.2">
      <c r="A105"/>
      <c r="B105" s="42"/>
      <c r="E105"/>
      <c r="F105"/>
    </row>
    <row r="106" spans="1:6" s="1" customFormat="1" x14ac:dyDescent="0.2">
      <c r="A106"/>
      <c r="B106" s="42"/>
      <c r="E106"/>
      <c r="F106"/>
    </row>
    <row r="107" spans="1:6" s="1" customFormat="1" x14ac:dyDescent="0.2">
      <c r="A107"/>
      <c r="B107" s="42"/>
      <c r="E107"/>
      <c r="F107"/>
    </row>
    <row r="108" spans="1:6" s="1" customFormat="1" x14ac:dyDescent="0.2">
      <c r="A108"/>
      <c r="B108" s="42"/>
      <c r="E108"/>
      <c r="F108"/>
    </row>
    <row r="109" spans="1:6" s="1" customFormat="1" x14ac:dyDescent="0.2">
      <c r="A109"/>
      <c r="B109" s="42"/>
      <c r="E109"/>
      <c r="F109"/>
    </row>
    <row r="110" spans="1:6" s="1" customFormat="1" x14ac:dyDescent="0.2">
      <c r="A110"/>
      <c r="B110" s="42"/>
      <c r="E110"/>
      <c r="F110"/>
    </row>
    <row r="111" spans="1:6" s="1" customFormat="1" x14ac:dyDescent="0.2">
      <c r="A111"/>
      <c r="B111" s="42"/>
      <c r="E111"/>
      <c r="F111"/>
    </row>
    <row r="112" spans="1:6" s="1" customFormat="1" x14ac:dyDescent="0.2">
      <c r="A112"/>
      <c r="B112" s="42"/>
      <c r="E112"/>
      <c r="F112"/>
    </row>
    <row r="113" spans="1:6" s="1" customFormat="1" x14ac:dyDescent="0.2">
      <c r="A113"/>
      <c r="B113" s="42"/>
      <c r="E113"/>
      <c r="F113"/>
    </row>
    <row r="114" spans="1:6" s="1" customFormat="1" x14ac:dyDescent="0.2">
      <c r="A114"/>
      <c r="B114" s="42"/>
      <c r="E114"/>
      <c r="F114"/>
    </row>
    <row r="115" spans="1:6" s="1" customFormat="1" x14ac:dyDescent="0.2">
      <c r="A115"/>
      <c r="B115" s="42"/>
      <c r="E115"/>
      <c r="F115"/>
    </row>
    <row r="116" spans="1:6" s="1" customFormat="1" x14ac:dyDescent="0.2">
      <c r="A116"/>
      <c r="B116" s="42"/>
      <c r="E116"/>
      <c r="F116"/>
    </row>
    <row r="117" spans="1:6" s="1" customFormat="1" x14ac:dyDescent="0.2">
      <c r="A117"/>
      <c r="B117" s="42"/>
      <c r="E117"/>
      <c r="F117"/>
    </row>
    <row r="118" spans="1:6" s="1" customFormat="1" x14ac:dyDescent="0.2">
      <c r="A118"/>
      <c r="B118" s="42"/>
      <c r="E118"/>
      <c r="F118"/>
    </row>
    <row r="119" spans="1:6" s="1" customFormat="1" x14ac:dyDescent="0.2">
      <c r="A119"/>
      <c r="B119" s="42"/>
      <c r="E119"/>
      <c r="F119"/>
    </row>
    <row r="120" spans="1:6" s="1" customFormat="1" x14ac:dyDescent="0.2">
      <c r="A120"/>
      <c r="B120" s="42"/>
      <c r="E120"/>
      <c r="F120"/>
    </row>
    <row r="121" spans="1:6" s="1" customFormat="1" x14ac:dyDescent="0.2">
      <c r="A121"/>
      <c r="B121" s="42"/>
      <c r="E121"/>
      <c r="F121"/>
    </row>
    <row r="122" spans="1:6" s="1" customFormat="1" x14ac:dyDescent="0.2">
      <c r="A122"/>
      <c r="B122" s="42"/>
      <c r="E122"/>
      <c r="F122"/>
    </row>
    <row r="123" spans="1:6" s="1" customFormat="1" x14ac:dyDescent="0.2">
      <c r="A123"/>
      <c r="B123" s="42"/>
      <c r="E123"/>
      <c r="F123"/>
    </row>
    <row r="124" spans="1:6" s="1" customFormat="1" x14ac:dyDescent="0.2">
      <c r="A124"/>
      <c r="B124" s="42"/>
      <c r="E124"/>
      <c r="F124"/>
    </row>
    <row r="125" spans="1:6" s="1" customFormat="1" x14ac:dyDescent="0.2">
      <c r="A125"/>
      <c r="B125" s="42"/>
      <c r="E125"/>
      <c r="F125"/>
    </row>
    <row r="126" spans="1:6" s="1" customFormat="1" x14ac:dyDescent="0.2">
      <c r="A126"/>
      <c r="B126" s="42"/>
      <c r="E126"/>
      <c r="F126"/>
    </row>
    <row r="127" spans="1:6" s="1" customFormat="1" x14ac:dyDescent="0.2">
      <c r="A127"/>
      <c r="B127" s="42"/>
      <c r="E127"/>
      <c r="F127"/>
    </row>
    <row r="128" spans="1:6" s="1" customFormat="1" x14ac:dyDescent="0.2">
      <c r="A128"/>
      <c r="B128" s="42"/>
      <c r="E128"/>
      <c r="F128"/>
    </row>
    <row r="129" spans="1:6" s="1" customFormat="1" x14ac:dyDescent="0.2">
      <c r="A129"/>
      <c r="B129" s="42"/>
      <c r="E129"/>
      <c r="F129"/>
    </row>
    <row r="130" spans="1:6" s="1" customFormat="1" x14ac:dyDescent="0.2">
      <c r="A130"/>
      <c r="B130" s="42"/>
      <c r="E130"/>
      <c r="F130"/>
    </row>
    <row r="131" spans="1:6" s="1" customFormat="1" x14ac:dyDescent="0.2">
      <c r="A131"/>
      <c r="B131" s="42"/>
      <c r="E131"/>
      <c r="F131"/>
    </row>
    <row r="132" spans="1:6" s="1" customFormat="1" x14ac:dyDescent="0.2">
      <c r="A132"/>
      <c r="B132" s="42"/>
      <c r="E132"/>
      <c r="F132"/>
    </row>
    <row r="133" spans="1:6" s="1" customFormat="1" x14ac:dyDescent="0.2">
      <c r="A133"/>
      <c r="B133" s="42"/>
      <c r="E133"/>
      <c r="F133"/>
    </row>
    <row r="134" spans="1:6" s="1" customFormat="1" x14ac:dyDescent="0.2">
      <c r="A134"/>
      <c r="B134" s="42"/>
      <c r="E134"/>
      <c r="F134"/>
    </row>
    <row r="135" spans="1:6" s="1" customFormat="1" x14ac:dyDescent="0.2">
      <c r="A135"/>
      <c r="B135" s="42"/>
      <c r="E135"/>
      <c r="F135"/>
    </row>
    <row r="136" spans="1:6" s="1" customFormat="1" x14ac:dyDescent="0.2">
      <c r="A136"/>
      <c r="B136" s="42"/>
      <c r="E136"/>
      <c r="F136"/>
    </row>
    <row r="137" spans="1:6" s="1" customFormat="1" x14ac:dyDescent="0.2">
      <c r="A137"/>
      <c r="B137" s="42"/>
      <c r="E137"/>
      <c r="F137"/>
    </row>
    <row r="138" spans="1:6" s="1" customFormat="1" x14ac:dyDescent="0.2">
      <c r="A138"/>
      <c r="B138" s="42"/>
      <c r="E138"/>
      <c r="F138"/>
    </row>
    <row r="139" spans="1:6" s="1" customFormat="1" x14ac:dyDescent="0.2">
      <c r="A139"/>
      <c r="B139" s="42"/>
      <c r="E139"/>
      <c r="F139"/>
    </row>
    <row r="140" spans="1:6" s="1" customFormat="1" x14ac:dyDescent="0.2">
      <c r="A140"/>
      <c r="B140" s="42"/>
      <c r="E140"/>
      <c r="F140"/>
    </row>
    <row r="141" spans="1:6" s="1" customFormat="1" x14ac:dyDescent="0.2">
      <c r="A141"/>
      <c r="B141" s="42"/>
      <c r="E141"/>
      <c r="F141"/>
    </row>
    <row r="142" spans="1:6" s="1" customFormat="1" x14ac:dyDescent="0.2">
      <c r="A142"/>
      <c r="B142" s="42"/>
      <c r="E142"/>
      <c r="F142"/>
    </row>
    <row r="143" spans="1:6" s="1" customFormat="1" x14ac:dyDescent="0.2">
      <c r="A143"/>
      <c r="B143" s="42"/>
      <c r="E143"/>
      <c r="F143"/>
    </row>
    <row r="144" spans="1:6" s="1" customFormat="1" x14ac:dyDescent="0.2">
      <c r="A144"/>
      <c r="B144" s="42"/>
      <c r="E144"/>
      <c r="F144"/>
    </row>
    <row r="145" spans="1:6" s="1" customFormat="1" x14ac:dyDescent="0.2">
      <c r="A145"/>
      <c r="B145" s="42"/>
      <c r="E145"/>
      <c r="F145"/>
    </row>
    <row r="146" spans="1:6" s="1" customFormat="1" x14ac:dyDescent="0.2">
      <c r="A146"/>
      <c r="B146" s="42"/>
      <c r="E146"/>
      <c r="F146"/>
    </row>
    <row r="147" spans="1:6" s="1" customFormat="1" x14ac:dyDescent="0.2">
      <c r="A147"/>
      <c r="B147" s="42"/>
      <c r="E147"/>
      <c r="F147"/>
    </row>
    <row r="148" spans="1:6" s="1" customFormat="1" x14ac:dyDescent="0.2">
      <c r="A148"/>
      <c r="B148" s="42"/>
      <c r="E148"/>
      <c r="F148"/>
    </row>
    <row r="149" spans="1:6" s="1" customFormat="1" x14ac:dyDescent="0.2">
      <c r="A149"/>
      <c r="B149" s="42"/>
      <c r="E149"/>
      <c r="F149"/>
    </row>
    <row r="150" spans="1:6" s="1" customFormat="1" x14ac:dyDescent="0.2">
      <c r="A150"/>
      <c r="B150" s="42"/>
      <c r="E150"/>
      <c r="F150"/>
    </row>
    <row r="151" spans="1:6" s="1" customFormat="1" x14ac:dyDescent="0.2">
      <c r="A151"/>
      <c r="B151" s="42"/>
      <c r="E151"/>
      <c r="F151"/>
    </row>
    <row r="152" spans="1:6" s="1" customFormat="1" x14ac:dyDescent="0.2">
      <c r="A152"/>
      <c r="B152" s="42"/>
      <c r="E152"/>
      <c r="F152"/>
    </row>
    <row r="153" spans="1:6" s="1" customFormat="1" x14ac:dyDescent="0.2">
      <c r="A153"/>
      <c r="B153" s="42"/>
      <c r="E153"/>
      <c r="F153"/>
    </row>
    <row r="154" spans="1:6" s="1" customFormat="1" x14ac:dyDescent="0.2">
      <c r="A154"/>
      <c r="B154" s="42"/>
      <c r="E154"/>
      <c r="F154"/>
    </row>
    <row r="155" spans="1:6" s="1" customFormat="1" x14ac:dyDescent="0.2">
      <c r="A155"/>
      <c r="B155" s="42"/>
      <c r="E155"/>
      <c r="F155"/>
    </row>
    <row r="156" spans="1:6" s="1" customFormat="1" x14ac:dyDescent="0.2">
      <c r="A156"/>
      <c r="B156" s="42"/>
      <c r="E156"/>
      <c r="F156"/>
    </row>
    <row r="157" spans="1:6" s="1" customFormat="1" x14ac:dyDescent="0.2">
      <c r="A157"/>
      <c r="B157" s="42"/>
      <c r="E157"/>
      <c r="F157"/>
    </row>
    <row r="158" spans="1:6" s="1" customFormat="1" x14ac:dyDescent="0.2">
      <c r="A158"/>
      <c r="B158" s="42"/>
      <c r="E158"/>
      <c r="F158"/>
    </row>
  </sheetData>
  <autoFilter ref="A5:D81" xr:uid="{74DA2D62-1F63-4923-9D85-A59343DD637A}"/>
  <mergeCells count="6">
    <mergeCell ref="A2:D2"/>
    <mergeCell ref="A3:A4"/>
    <mergeCell ref="B3:B4"/>
    <mergeCell ref="C3:C4"/>
    <mergeCell ref="D3:D4"/>
    <mergeCell ref="E3:E4"/>
  </mergeCells>
  <pageMargins left="0.78740157480314965" right="0" top="0.31496062992125984" bottom="0.31496062992125984" header="0.15748031496062992" footer="0.15748031496062992"/>
  <pageSetup paperSize="9" scale="65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6BFD-A9D1-41E7-ADB5-3C20B11741C9}">
  <dimension ref="A1:F371"/>
  <sheetViews>
    <sheetView topLeftCell="A338" workbookViewId="0">
      <selection activeCell="F372" sqref="F372"/>
    </sheetView>
  </sheetViews>
  <sheetFormatPr defaultRowHeight="12.75" x14ac:dyDescent="0.2"/>
  <cols>
    <col min="1" max="1" width="112.85546875" style="43" customWidth="1"/>
    <col min="2" max="2" width="6.5703125" customWidth="1"/>
    <col min="3" max="3" width="7.140625" customWidth="1"/>
    <col min="4" max="4" width="10.7109375" customWidth="1"/>
    <col min="6" max="6" width="12.28515625" style="44" customWidth="1"/>
    <col min="257" max="257" width="112.85546875" customWidth="1"/>
    <col min="258" max="258" width="6.5703125" customWidth="1"/>
    <col min="259" max="259" width="7.140625" customWidth="1"/>
    <col min="260" max="260" width="10.7109375" customWidth="1"/>
    <col min="262" max="262" width="12.28515625" customWidth="1"/>
    <col min="513" max="513" width="112.85546875" customWidth="1"/>
    <col min="514" max="514" width="6.5703125" customWidth="1"/>
    <col min="515" max="515" width="7.140625" customWidth="1"/>
    <col min="516" max="516" width="10.7109375" customWidth="1"/>
    <col min="518" max="518" width="12.28515625" customWidth="1"/>
    <col min="769" max="769" width="112.85546875" customWidth="1"/>
    <col min="770" max="770" width="6.5703125" customWidth="1"/>
    <col min="771" max="771" width="7.140625" customWidth="1"/>
    <col min="772" max="772" width="10.7109375" customWidth="1"/>
    <col min="774" max="774" width="12.28515625" customWidth="1"/>
    <col min="1025" max="1025" width="112.85546875" customWidth="1"/>
    <col min="1026" max="1026" width="6.5703125" customWidth="1"/>
    <col min="1027" max="1027" width="7.140625" customWidth="1"/>
    <col min="1028" max="1028" width="10.7109375" customWidth="1"/>
    <col min="1030" max="1030" width="12.28515625" customWidth="1"/>
    <col min="1281" max="1281" width="112.85546875" customWidth="1"/>
    <col min="1282" max="1282" width="6.5703125" customWidth="1"/>
    <col min="1283" max="1283" width="7.140625" customWidth="1"/>
    <col min="1284" max="1284" width="10.7109375" customWidth="1"/>
    <col min="1286" max="1286" width="12.28515625" customWidth="1"/>
    <col min="1537" max="1537" width="112.85546875" customWidth="1"/>
    <col min="1538" max="1538" width="6.5703125" customWidth="1"/>
    <col min="1539" max="1539" width="7.140625" customWidth="1"/>
    <col min="1540" max="1540" width="10.7109375" customWidth="1"/>
    <col min="1542" max="1542" width="12.28515625" customWidth="1"/>
    <col min="1793" max="1793" width="112.85546875" customWidth="1"/>
    <col min="1794" max="1794" width="6.5703125" customWidth="1"/>
    <col min="1795" max="1795" width="7.140625" customWidth="1"/>
    <col min="1796" max="1796" width="10.7109375" customWidth="1"/>
    <col min="1798" max="1798" width="12.28515625" customWidth="1"/>
    <col min="2049" max="2049" width="112.85546875" customWidth="1"/>
    <col min="2050" max="2050" width="6.5703125" customWidth="1"/>
    <col min="2051" max="2051" width="7.140625" customWidth="1"/>
    <col min="2052" max="2052" width="10.7109375" customWidth="1"/>
    <col min="2054" max="2054" width="12.28515625" customWidth="1"/>
    <col min="2305" max="2305" width="112.85546875" customWidth="1"/>
    <col min="2306" max="2306" width="6.5703125" customWidth="1"/>
    <col min="2307" max="2307" width="7.140625" customWidth="1"/>
    <col min="2308" max="2308" width="10.7109375" customWidth="1"/>
    <col min="2310" max="2310" width="12.28515625" customWidth="1"/>
    <col min="2561" max="2561" width="112.85546875" customWidth="1"/>
    <col min="2562" max="2562" width="6.5703125" customWidth="1"/>
    <col min="2563" max="2563" width="7.140625" customWidth="1"/>
    <col min="2564" max="2564" width="10.7109375" customWidth="1"/>
    <col min="2566" max="2566" width="12.28515625" customWidth="1"/>
    <col min="2817" max="2817" width="112.85546875" customWidth="1"/>
    <col min="2818" max="2818" width="6.5703125" customWidth="1"/>
    <col min="2819" max="2819" width="7.140625" customWidth="1"/>
    <col min="2820" max="2820" width="10.7109375" customWidth="1"/>
    <col min="2822" max="2822" width="12.28515625" customWidth="1"/>
    <col min="3073" max="3073" width="112.85546875" customWidth="1"/>
    <col min="3074" max="3074" width="6.5703125" customWidth="1"/>
    <col min="3075" max="3075" width="7.140625" customWidth="1"/>
    <col min="3076" max="3076" width="10.7109375" customWidth="1"/>
    <col min="3078" max="3078" width="12.28515625" customWidth="1"/>
    <col min="3329" max="3329" width="112.85546875" customWidth="1"/>
    <col min="3330" max="3330" width="6.5703125" customWidth="1"/>
    <col min="3331" max="3331" width="7.140625" customWidth="1"/>
    <col min="3332" max="3332" width="10.7109375" customWidth="1"/>
    <col min="3334" max="3334" width="12.28515625" customWidth="1"/>
    <col min="3585" max="3585" width="112.85546875" customWidth="1"/>
    <col min="3586" max="3586" width="6.5703125" customWidth="1"/>
    <col min="3587" max="3587" width="7.140625" customWidth="1"/>
    <col min="3588" max="3588" width="10.7109375" customWidth="1"/>
    <col min="3590" max="3590" width="12.28515625" customWidth="1"/>
    <col min="3841" max="3841" width="112.85546875" customWidth="1"/>
    <col min="3842" max="3842" width="6.5703125" customWidth="1"/>
    <col min="3843" max="3843" width="7.140625" customWidth="1"/>
    <col min="3844" max="3844" width="10.7109375" customWidth="1"/>
    <col min="3846" max="3846" width="12.28515625" customWidth="1"/>
    <col min="4097" max="4097" width="112.85546875" customWidth="1"/>
    <col min="4098" max="4098" width="6.5703125" customWidth="1"/>
    <col min="4099" max="4099" width="7.140625" customWidth="1"/>
    <col min="4100" max="4100" width="10.7109375" customWidth="1"/>
    <col min="4102" max="4102" width="12.28515625" customWidth="1"/>
    <col min="4353" max="4353" width="112.85546875" customWidth="1"/>
    <col min="4354" max="4354" width="6.5703125" customWidth="1"/>
    <col min="4355" max="4355" width="7.140625" customWidth="1"/>
    <col min="4356" max="4356" width="10.7109375" customWidth="1"/>
    <col min="4358" max="4358" width="12.28515625" customWidth="1"/>
    <col min="4609" max="4609" width="112.85546875" customWidth="1"/>
    <col min="4610" max="4610" width="6.5703125" customWidth="1"/>
    <col min="4611" max="4611" width="7.140625" customWidth="1"/>
    <col min="4612" max="4612" width="10.7109375" customWidth="1"/>
    <col min="4614" max="4614" width="12.28515625" customWidth="1"/>
    <col min="4865" max="4865" width="112.85546875" customWidth="1"/>
    <col min="4866" max="4866" width="6.5703125" customWidth="1"/>
    <col min="4867" max="4867" width="7.140625" customWidth="1"/>
    <col min="4868" max="4868" width="10.7109375" customWidth="1"/>
    <col min="4870" max="4870" width="12.28515625" customWidth="1"/>
    <col min="5121" max="5121" width="112.85546875" customWidth="1"/>
    <col min="5122" max="5122" width="6.5703125" customWidth="1"/>
    <col min="5123" max="5123" width="7.140625" customWidth="1"/>
    <col min="5124" max="5124" width="10.7109375" customWidth="1"/>
    <col min="5126" max="5126" width="12.28515625" customWidth="1"/>
    <col min="5377" max="5377" width="112.85546875" customWidth="1"/>
    <col min="5378" max="5378" width="6.5703125" customWidth="1"/>
    <col min="5379" max="5379" width="7.140625" customWidth="1"/>
    <col min="5380" max="5380" width="10.7109375" customWidth="1"/>
    <col min="5382" max="5382" width="12.28515625" customWidth="1"/>
    <col min="5633" max="5633" width="112.85546875" customWidth="1"/>
    <col min="5634" max="5634" width="6.5703125" customWidth="1"/>
    <col min="5635" max="5635" width="7.140625" customWidth="1"/>
    <col min="5636" max="5636" width="10.7109375" customWidth="1"/>
    <col min="5638" max="5638" width="12.28515625" customWidth="1"/>
    <col min="5889" max="5889" width="112.85546875" customWidth="1"/>
    <col min="5890" max="5890" width="6.5703125" customWidth="1"/>
    <col min="5891" max="5891" width="7.140625" customWidth="1"/>
    <col min="5892" max="5892" width="10.7109375" customWidth="1"/>
    <col min="5894" max="5894" width="12.28515625" customWidth="1"/>
    <col min="6145" max="6145" width="112.85546875" customWidth="1"/>
    <col min="6146" max="6146" width="6.5703125" customWidth="1"/>
    <col min="6147" max="6147" width="7.140625" customWidth="1"/>
    <col min="6148" max="6148" width="10.7109375" customWidth="1"/>
    <col min="6150" max="6150" width="12.28515625" customWidth="1"/>
    <col min="6401" max="6401" width="112.85546875" customWidth="1"/>
    <col min="6402" max="6402" width="6.5703125" customWidth="1"/>
    <col min="6403" max="6403" width="7.140625" customWidth="1"/>
    <col min="6404" max="6404" width="10.7109375" customWidth="1"/>
    <col min="6406" max="6406" width="12.28515625" customWidth="1"/>
    <col min="6657" max="6657" width="112.85546875" customWidth="1"/>
    <col min="6658" max="6658" width="6.5703125" customWidth="1"/>
    <col min="6659" max="6659" width="7.140625" customWidth="1"/>
    <col min="6660" max="6660" width="10.7109375" customWidth="1"/>
    <col min="6662" max="6662" width="12.28515625" customWidth="1"/>
    <col min="6913" max="6913" width="112.85546875" customWidth="1"/>
    <col min="6914" max="6914" width="6.5703125" customWidth="1"/>
    <col min="6915" max="6915" width="7.140625" customWidth="1"/>
    <col min="6916" max="6916" width="10.7109375" customWidth="1"/>
    <col min="6918" max="6918" width="12.28515625" customWidth="1"/>
    <col min="7169" max="7169" width="112.85546875" customWidth="1"/>
    <col min="7170" max="7170" width="6.5703125" customWidth="1"/>
    <col min="7171" max="7171" width="7.140625" customWidth="1"/>
    <col min="7172" max="7172" width="10.7109375" customWidth="1"/>
    <col min="7174" max="7174" width="12.28515625" customWidth="1"/>
    <col min="7425" max="7425" width="112.85546875" customWidth="1"/>
    <col min="7426" max="7426" width="6.5703125" customWidth="1"/>
    <col min="7427" max="7427" width="7.140625" customWidth="1"/>
    <col min="7428" max="7428" width="10.7109375" customWidth="1"/>
    <col min="7430" max="7430" width="12.28515625" customWidth="1"/>
    <col min="7681" max="7681" width="112.85546875" customWidth="1"/>
    <col min="7682" max="7682" width="6.5703125" customWidth="1"/>
    <col min="7683" max="7683" width="7.140625" customWidth="1"/>
    <col min="7684" max="7684" width="10.7109375" customWidth="1"/>
    <col min="7686" max="7686" width="12.28515625" customWidth="1"/>
    <col min="7937" max="7937" width="112.85546875" customWidth="1"/>
    <col min="7938" max="7938" width="6.5703125" customWidth="1"/>
    <col min="7939" max="7939" width="7.140625" customWidth="1"/>
    <col min="7940" max="7940" width="10.7109375" customWidth="1"/>
    <col min="7942" max="7942" width="12.28515625" customWidth="1"/>
    <col min="8193" max="8193" width="112.85546875" customWidth="1"/>
    <col min="8194" max="8194" width="6.5703125" customWidth="1"/>
    <col min="8195" max="8195" width="7.140625" customWidth="1"/>
    <col min="8196" max="8196" width="10.7109375" customWidth="1"/>
    <col min="8198" max="8198" width="12.28515625" customWidth="1"/>
    <col min="8449" max="8449" width="112.85546875" customWidth="1"/>
    <col min="8450" max="8450" width="6.5703125" customWidth="1"/>
    <col min="8451" max="8451" width="7.140625" customWidth="1"/>
    <col min="8452" max="8452" width="10.7109375" customWidth="1"/>
    <col min="8454" max="8454" width="12.28515625" customWidth="1"/>
    <col min="8705" max="8705" width="112.85546875" customWidth="1"/>
    <col min="8706" max="8706" width="6.5703125" customWidth="1"/>
    <col min="8707" max="8707" width="7.140625" customWidth="1"/>
    <col min="8708" max="8708" width="10.7109375" customWidth="1"/>
    <col min="8710" max="8710" width="12.28515625" customWidth="1"/>
    <col min="8961" max="8961" width="112.85546875" customWidth="1"/>
    <col min="8962" max="8962" width="6.5703125" customWidth="1"/>
    <col min="8963" max="8963" width="7.140625" customWidth="1"/>
    <col min="8964" max="8964" width="10.7109375" customWidth="1"/>
    <col min="8966" max="8966" width="12.28515625" customWidth="1"/>
    <col min="9217" max="9217" width="112.85546875" customWidth="1"/>
    <col min="9218" max="9218" width="6.5703125" customWidth="1"/>
    <col min="9219" max="9219" width="7.140625" customWidth="1"/>
    <col min="9220" max="9220" width="10.7109375" customWidth="1"/>
    <col min="9222" max="9222" width="12.28515625" customWidth="1"/>
    <col min="9473" max="9473" width="112.85546875" customWidth="1"/>
    <col min="9474" max="9474" width="6.5703125" customWidth="1"/>
    <col min="9475" max="9475" width="7.140625" customWidth="1"/>
    <col min="9476" max="9476" width="10.7109375" customWidth="1"/>
    <col min="9478" max="9478" width="12.28515625" customWidth="1"/>
    <col min="9729" max="9729" width="112.85546875" customWidth="1"/>
    <col min="9730" max="9730" width="6.5703125" customWidth="1"/>
    <col min="9731" max="9731" width="7.140625" customWidth="1"/>
    <col min="9732" max="9732" width="10.7109375" customWidth="1"/>
    <col min="9734" max="9734" width="12.28515625" customWidth="1"/>
    <col min="9985" max="9985" width="112.85546875" customWidth="1"/>
    <col min="9986" max="9986" width="6.5703125" customWidth="1"/>
    <col min="9987" max="9987" width="7.140625" customWidth="1"/>
    <col min="9988" max="9988" width="10.7109375" customWidth="1"/>
    <col min="9990" max="9990" width="12.28515625" customWidth="1"/>
    <col min="10241" max="10241" width="112.85546875" customWidth="1"/>
    <col min="10242" max="10242" width="6.5703125" customWidth="1"/>
    <col min="10243" max="10243" width="7.140625" customWidth="1"/>
    <col min="10244" max="10244" width="10.7109375" customWidth="1"/>
    <col min="10246" max="10246" width="12.28515625" customWidth="1"/>
    <col min="10497" max="10497" width="112.85546875" customWidth="1"/>
    <col min="10498" max="10498" width="6.5703125" customWidth="1"/>
    <col min="10499" max="10499" width="7.140625" customWidth="1"/>
    <col min="10500" max="10500" width="10.7109375" customWidth="1"/>
    <col min="10502" max="10502" width="12.28515625" customWidth="1"/>
    <col min="10753" max="10753" width="112.85546875" customWidth="1"/>
    <col min="10754" max="10754" width="6.5703125" customWidth="1"/>
    <col min="10755" max="10755" width="7.140625" customWidth="1"/>
    <col min="10756" max="10756" width="10.7109375" customWidth="1"/>
    <col min="10758" max="10758" width="12.28515625" customWidth="1"/>
    <col min="11009" max="11009" width="112.85546875" customWidth="1"/>
    <col min="11010" max="11010" width="6.5703125" customWidth="1"/>
    <col min="11011" max="11011" width="7.140625" customWidth="1"/>
    <col min="11012" max="11012" width="10.7109375" customWidth="1"/>
    <col min="11014" max="11014" width="12.28515625" customWidth="1"/>
    <col min="11265" max="11265" width="112.85546875" customWidth="1"/>
    <col min="11266" max="11266" width="6.5703125" customWidth="1"/>
    <col min="11267" max="11267" width="7.140625" customWidth="1"/>
    <col min="11268" max="11268" width="10.7109375" customWidth="1"/>
    <col min="11270" max="11270" width="12.28515625" customWidth="1"/>
    <col min="11521" max="11521" width="112.85546875" customWidth="1"/>
    <col min="11522" max="11522" width="6.5703125" customWidth="1"/>
    <col min="11523" max="11523" width="7.140625" customWidth="1"/>
    <col min="11524" max="11524" width="10.7109375" customWidth="1"/>
    <col min="11526" max="11526" width="12.28515625" customWidth="1"/>
    <col min="11777" max="11777" width="112.85546875" customWidth="1"/>
    <col min="11778" max="11778" width="6.5703125" customWidth="1"/>
    <col min="11779" max="11779" width="7.140625" customWidth="1"/>
    <col min="11780" max="11780" width="10.7109375" customWidth="1"/>
    <col min="11782" max="11782" width="12.28515625" customWidth="1"/>
    <col min="12033" max="12033" width="112.85546875" customWidth="1"/>
    <col min="12034" max="12034" width="6.5703125" customWidth="1"/>
    <col min="12035" max="12035" width="7.140625" customWidth="1"/>
    <col min="12036" max="12036" width="10.7109375" customWidth="1"/>
    <col min="12038" max="12038" width="12.28515625" customWidth="1"/>
    <col min="12289" max="12289" width="112.85546875" customWidth="1"/>
    <col min="12290" max="12290" width="6.5703125" customWidth="1"/>
    <col min="12291" max="12291" width="7.140625" customWidth="1"/>
    <col min="12292" max="12292" width="10.7109375" customWidth="1"/>
    <col min="12294" max="12294" width="12.28515625" customWidth="1"/>
    <col min="12545" max="12545" width="112.85546875" customWidth="1"/>
    <col min="12546" max="12546" width="6.5703125" customWidth="1"/>
    <col min="12547" max="12547" width="7.140625" customWidth="1"/>
    <col min="12548" max="12548" width="10.7109375" customWidth="1"/>
    <col min="12550" max="12550" width="12.28515625" customWidth="1"/>
    <col min="12801" max="12801" width="112.85546875" customWidth="1"/>
    <col min="12802" max="12802" width="6.5703125" customWidth="1"/>
    <col min="12803" max="12803" width="7.140625" customWidth="1"/>
    <col min="12804" max="12804" width="10.7109375" customWidth="1"/>
    <col min="12806" max="12806" width="12.28515625" customWidth="1"/>
    <col min="13057" max="13057" width="112.85546875" customWidth="1"/>
    <col min="13058" max="13058" width="6.5703125" customWidth="1"/>
    <col min="13059" max="13059" width="7.140625" customWidth="1"/>
    <col min="13060" max="13060" width="10.7109375" customWidth="1"/>
    <col min="13062" max="13062" width="12.28515625" customWidth="1"/>
    <col min="13313" max="13313" width="112.85546875" customWidth="1"/>
    <col min="13314" max="13314" width="6.5703125" customWidth="1"/>
    <col min="13315" max="13315" width="7.140625" customWidth="1"/>
    <col min="13316" max="13316" width="10.7109375" customWidth="1"/>
    <col min="13318" max="13318" width="12.28515625" customWidth="1"/>
    <col min="13569" max="13569" width="112.85546875" customWidth="1"/>
    <col min="13570" max="13570" width="6.5703125" customWidth="1"/>
    <col min="13571" max="13571" width="7.140625" customWidth="1"/>
    <col min="13572" max="13572" width="10.7109375" customWidth="1"/>
    <col min="13574" max="13574" width="12.28515625" customWidth="1"/>
    <col min="13825" max="13825" width="112.85546875" customWidth="1"/>
    <col min="13826" max="13826" width="6.5703125" customWidth="1"/>
    <col min="13827" max="13827" width="7.140625" customWidth="1"/>
    <col min="13828" max="13828" width="10.7109375" customWidth="1"/>
    <col min="13830" max="13830" width="12.28515625" customWidth="1"/>
    <col min="14081" max="14081" width="112.85546875" customWidth="1"/>
    <col min="14082" max="14082" width="6.5703125" customWidth="1"/>
    <col min="14083" max="14083" width="7.140625" customWidth="1"/>
    <col min="14084" max="14084" width="10.7109375" customWidth="1"/>
    <col min="14086" max="14086" width="12.28515625" customWidth="1"/>
    <col min="14337" max="14337" width="112.85546875" customWidth="1"/>
    <col min="14338" max="14338" width="6.5703125" customWidth="1"/>
    <col min="14339" max="14339" width="7.140625" customWidth="1"/>
    <col min="14340" max="14340" width="10.7109375" customWidth="1"/>
    <col min="14342" max="14342" width="12.28515625" customWidth="1"/>
    <col min="14593" max="14593" width="112.85546875" customWidth="1"/>
    <col min="14594" max="14594" width="6.5703125" customWidth="1"/>
    <col min="14595" max="14595" width="7.140625" customWidth="1"/>
    <col min="14596" max="14596" width="10.7109375" customWidth="1"/>
    <col min="14598" max="14598" width="12.28515625" customWidth="1"/>
    <col min="14849" max="14849" width="112.85546875" customWidth="1"/>
    <col min="14850" max="14850" width="6.5703125" customWidth="1"/>
    <col min="14851" max="14851" width="7.140625" customWidth="1"/>
    <col min="14852" max="14852" width="10.7109375" customWidth="1"/>
    <col min="14854" max="14854" width="12.28515625" customWidth="1"/>
    <col min="15105" max="15105" width="112.85546875" customWidth="1"/>
    <col min="15106" max="15106" width="6.5703125" customWidth="1"/>
    <col min="15107" max="15107" width="7.140625" customWidth="1"/>
    <col min="15108" max="15108" width="10.7109375" customWidth="1"/>
    <col min="15110" max="15110" width="12.28515625" customWidth="1"/>
    <col min="15361" max="15361" width="112.85546875" customWidth="1"/>
    <col min="15362" max="15362" width="6.5703125" customWidth="1"/>
    <col min="15363" max="15363" width="7.140625" customWidth="1"/>
    <col min="15364" max="15364" width="10.7109375" customWidth="1"/>
    <col min="15366" max="15366" width="12.28515625" customWidth="1"/>
    <col min="15617" max="15617" width="112.85546875" customWidth="1"/>
    <col min="15618" max="15618" width="6.5703125" customWidth="1"/>
    <col min="15619" max="15619" width="7.140625" customWidth="1"/>
    <col min="15620" max="15620" width="10.7109375" customWidth="1"/>
    <col min="15622" max="15622" width="12.28515625" customWidth="1"/>
    <col min="15873" max="15873" width="112.85546875" customWidth="1"/>
    <col min="15874" max="15874" width="6.5703125" customWidth="1"/>
    <col min="15875" max="15875" width="7.140625" customWidth="1"/>
    <col min="15876" max="15876" width="10.7109375" customWidth="1"/>
    <col min="15878" max="15878" width="12.28515625" customWidth="1"/>
    <col min="16129" max="16129" width="112.85546875" customWidth="1"/>
    <col min="16130" max="16130" width="6.5703125" customWidth="1"/>
    <col min="16131" max="16131" width="7.140625" customWidth="1"/>
    <col min="16132" max="16132" width="10.7109375" customWidth="1"/>
    <col min="16134" max="16134" width="12.28515625" customWidth="1"/>
  </cols>
  <sheetData>
    <row r="1" spans="1:6" x14ac:dyDescent="0.2">
      <c r="D1" t="s">
        <v>157</v>
      </c>
    </row>
    <row r="2" spans="1:6" ht="40.5" customHeight="1" x14ac:dyDescent="0.25">
      <c r="A2" s="45" t="s">
        <v>158</v>
      </c>
      <c r="B2" s="45"/>
      <c r="C2" s="45"/>
      <c r="D2" s="45"/>
      <c r="E2" s="45"/>
      <c r="F2" s="45"/>
    </row>
    <row r="4" spans="1:6" x14ac:dyDescent="0.2">
      <c r="A4" s="46" t="s">
        <v>2</v>
      </c>
      <c r="B4" s="46" t="s">
        <v>159</v>
      </c>
      <c r="C4" s="46" t="s">
        <v>160</v>
      </c>
      <c r="D4" s="46" t="s">
        <v>161</v>
      </c>
      <c r="E4" s="46" t="s">
        <v>162</v>
      </c>
      <c r="F4" s="47" t="s">
        <v>163</v>
      </c>
    </row>
    <row r="5" spans="1:6" x14ac:dyDescent="0.2">
      <c r="A5" s="46"/>
      <c r="B5" s="46"/>
      <c r="C5" s="46"/>
      <c r="D5" s="46"/>
      <c r="E5" s="46"/>
      <c r="F5" s="47"/>
    </row>
    <row r="6" spans="1:6" x14ac:dyDescent="0.2">
      <c r="A6" s="48" t="s">
        <v>164</v>
      </c>
      <c r="B6" s="49" t="s">
        <v>165</v>
      </c>
      <c r="C6" s="49" t="s">
        <v>166</v>
      </c>
      <c r="D6" s="49" t="s">
        <v>167</v>
      </c>
      <c r="E6" s="49" t="s">
        <v>168</v>
      </c>
      <c r="F6" s="50">
        <f>F7+F70+F82+F154+F293+F300+F347+F356+F365</f>
        <v>524904601.30000001</v>
      </c>
    </row>
    <row r="7" spans="1:6" x14ac:dyDescent="0.2">
      <c r="A7" s="48" t="s">
        <v>169</v>
      </c>
      <c r="B7" s="49" t="s">
        <v>165</v>
      </c>
      <c r="C7" s="49" t="s">
        <v>170</v>
      </c>
      <c r="D7" s="49" t="s">
        <v>167</v>
      </c>
      <c r="E7" s="49" t="s">
        <v>168</v>
      </c>
      <c r="F7" s="50">
        <v>5342484.76</v>
      </c>
    </row>
    <row r="8" spans="1:6" ht="25.5" x14ac:dyDescent="0.2">
      <c r="A8" s="48" t="s">
        <v>171</v>
      </c>
      <c r="B8" s="49" t="s">
        <v>165</v>
      </c>
      <c r="C8" s="49" t="s">
        <v>172</v>
      </c>
      <c r="D8" s="49" t="s">
        <v>167</v>
      </c>
      <c r="E8" s="49" t="s">
        <v>168</v>
      </c>
      <c r="F8" s="50">
        <v>696279.75</v>
      </c>
    </row>
    <row r="9" spans="1:6" x14ac:dyDescent="0.2">
      <c r="A9" s="48" t="s">
        <v>173</v>
      </c>
      <c r="B9" s="49" t="s">
        <v>165</v>
      </c>
      <c r="C9" s="49" t="s">
        <v>172</v>
      </c>
      <c r="D9" s="49" t="s">
        <v>174</v>
      </c>
      <c r="E9" s="49" t="s">
        <v>168</v>
      </c>
      <c r="F9" s="50">
        <v>696279.75</v>
      </c>
    </row>
    <row r="10" spans="1:6" x14ac:dyDescent="0.2">
      <c r="A10" s="48" t="s">
        <v>175</v>
      </c>
      <c r="B10" s="49" t="s">
        <v>165</v>
      </c>
      <c r="C10" s="49" t="s">
        <v>172</v>
      </c>
      <c r="D10" s="49" t="s">
        <v>176</v>
      </c>
      <c r="E10" s="49" t="s">
        <v>168</v>
      </c>
      <c r="F10" s="50">
        <v>696279.75</v>
      </c>
    </row>
    <row r="11" spans="1:6" x14ac:dyDescent="0.2">
      <c r="A11" s="51" t="s">
        <v>177</v>
      </c>
      <c r="B11" s="49" t="s">
        <v>165</v>
      </c>
      <c r="C11" s="49" t="s">
        <v>172</v>
      </c>
      <c r="D11" s="49" t="s">
        <v>178</v>
      </c>
      <c r="E11" s="49" t="s">
        <v>168</v>
      </c>
      <c r="F11" s="50">
        <v>696279.75</v>
      </c>
    </row>
    <row r="12" spans="1:6" x14ac:dyDescent="0.2">
      <c r="A12" s="51" t="s">
        <v>179</v>
      </c>
      <c r="B12" s="49" t="s">
        <v>165</v>
      </c>
      <c r="C12" s="49" t="s">
        <v>172</v>
      </c>
      <c r="D12" s="49" t="s">
        <v>178</v>
      </c>
      <c r="E12" s="49" t="s">
        <v>180</v>
      </c>
      <c r="F12" s="50">
        <v>696279.75</v>
      </c>
    </row>
    <row r="13" spans="1:6" x14ac:dyDescent="0.2">
      <c r="A13" s="51" t="s">
        <v>181</v>
      </c>
      <c r="B13" s="49" t="s">
        <v>165</v>
      </c>
      <c r="C13" s="49" t="s">
        <v>172</v>
      </c>
      <c r="D13" s="49" t="s">
        <v>178</v>
      </c>
      <c r="E13" s="49" t="s">
        <v>182</v>
      </c>
      <c r="F13" s="50">
        <v>696279.75</v>
      </c>
    </row>
    <row r="14" spans="1:6" x14ac:dyDescent="0.2">
      <c r="A14" s="51" t="s">
        <v>183</v>
      </c>
      <c r="B14" s="49" t="s">
        <v>165</v>
      </c>
      <c r="C14" s="49" t="s">
        <v>184</v>
      </c>
      <c r="D14" s="49" t="s">
        <v>167</v>
      </c>
      <c r="E14" s="49" t="s">
        <v>168</v>
      </c>
      <c r="F14" s="50">
        <v>685700</v>
      </c>
    </row>
    <row r="15" spans="1:6" x14ac:dyDescent="0.2">
      <c r="A15" s="51" t="s">
        <v>185</v>
      </c>
      <c r="B15" s="49" t="s">
        <v>165</v>
      </c>
      <c r="C15" s="49" t="s">
        <v>184</v>
      </c>
      <c r="D15" s="49" t="s">
        <v>186</v>
      </c>
      <c r="E15" s="49" t="s">
        <v>168</v>
      </c>
      <c r="F15" s="50">
        <v>685700</v>
      </c>
    </row>
    <row r="16" spans="1:6" x14ac:dyDescent="0.2">
      <c r="A16" s="51" t="s">
        <v>187</v>
      </c>
      <c r="B16" s="49" t="s">
        <v>165</v>
      </c>
      <c r="C16" s="49" t="s">
        <v>184</v>
      </c>
      <c r="D16" s="49" t="s">
        <v>188</v>
      </c>
      <c r="E16" s="49" t="s">
        <v>168</v>
      </c>
      <c r="F16" s="50">
        <v>685700</v>
      </c>
    </row>
    <row r="17" spans="1:6" x14ac:dyDescent="0.2">
      <c r="A17" s="51" t="s">
        <v>189</v>
      </c>
      <c r="B17" s="49" t="s">
        <v>165</v>
      </c>
      <c r="C17" s="49" t="s">
        <v>184</v>
      </c>
      <c r="D17" s="49" t="s">
        <v>188</v>
      </c>
      <c r="E17" s="49" t="s">
        <v>190</v>
      </c>
      <c r="F17" s="50">
        <v>685700</v>
      </c>
    </row>
    <row r="18" spans="1:6" x14ac:dyDescent="0.2">
      <c r="A18" s="51" t="s">
        <v>137</v>
      </c>
      <c r="B18" s="49" t="s">
        <v>165</v>
      </c>
      <c r="C18" s="49" t="s">
        <v>184</v>
      </c>
      <c r="D18" s="49" t="s">
        <v>188</v>
      </c>
      <c r="E18" s="49" t="s">
        <v>191</v>
      </c>
      <c r="F18" s="50">
        <v>685700</v>
      </c>
    </row>
    <row r="19" spans="1:6" x14ac:dyDescent="0.2">
      <c r="A19" s="51" t="s">
        <v>192</v>
      </c>
      <c r="B19" s="49" t="s">
        <v>165</v>
      </c>
      <c r="C19" s="49" t="s">
        <v>193</v>
      </c>
      <c r="D19" s="49" t="s">
        <v>167</v>
      </c>
      <c r="E19" s="49" t="s">
        <v>168</v>
      </c>
      <c r="F19" s="50">
        <v>365725</v>
      </c>
    </row>
    <row r="20" spans="1:6" x14ac:dyDescent="0.2">
      <c r="A20" s="51" t="s">
        <v>173</v>
      </c>
      <c r="B20" s="49" t="s">
        <v>165</v>
      </c>
      <c r="C20" s="49" t="s">
        <v>193</v>
      </c>
      <c r="D20" s="49" t="s">
        <v>174</v>
      </c>
      <c r="E20" s="49" t="s">
        <v>168</v>
      </c>
      <c r="F20" s="50">
        <v>365725</v>
      </c>
    </row>
    <row r="21" spans="1:6" x14ac:dyDescent="0.2">
      <c r="A21" s="51" t="s">
        <v>175</v>
      </c>
      <c r="B21" s="49" t="s">
        <v>165</v>
      </c>
      <c r="C21" s="49" t="s">
        <v>193</v>
      </c>
      <c r="D21" s="49" t="s">
        <v>176</v>
      </c>
      <c r="E21" s="49" t="s">
        <v>168</v>
      </c>
      <c r="F21" s="50">
        <v>365725</v>
      </c>
    </row>
    <row r="22" spans="1:6" x14ac:dyDescent="0.2">
      <c r="A22" s="51" t="s">
        <v>194</v>
      </c>
      <c r="B22" s="49" t="s">
        <v>165</v>
      </c>
      <c r="C22" s="49" t="s">
        <v>193</v>
      </c>
      <c r="D22" s="49" t="s">
        <v>195</v>
      </c>
      <c r="E22" s="49" t="s">
        <v>168</v>
      </c>
      <c r="F22" s="50">
        <v>365725</v>
      </c>
    </row>
    <row r="23" spans="1:6" x14ac:dyDescent="0.2">
      <c r="A23" s="51" t="s">
        <v>196</v>
      </c>
      <c r="B23" s="49" t="s">
        <v>165</v>
      </c>
      <c r="C23" s="49" t="s">
        <v>193</v>
      </c>
      <c r="D23" s="49" t="s">
        <v>195</v>
      </c>
      <c r="E23" s="49" t="s">
        <v>197</v>
      </c>
      <c r="F23" s="50">
        <v>365725</v>
      </c>
    </row>
    <row r="24" spans="1:6" x14ac:dyDescent="0.2">
      <c r="A24" s="51" t="s">
        <v>198</v>
      </c>
      <c r="B24" s="49" t="s">
        <v>165</v>
      </c>
      <c r="C24" s="49" t="s">
        <v>193</v>
      </c>
      <c r="D24" s="49" t="s">
        <v>195</v>
      </c>
      <c r="E24" s="49" t="s">
        <v>199</v>
      </c>
      <c r="F24" s="50">
        <v>365725</v>
      </c>
    </row>
    <row r="25" spans="1:6" x14ac:dyDescent="0.2">
      <c r="A25" s="51" t="s">
        <v>200</v>
      </c>
      <c r="B25" s="49" t="s">
        <v>165</v>
      </c>
      <c r="C25" s="49" t="s">
        <v>201</v>
      </c>
      <c r="D25" s="49" t="s">
        <v>167</v>
      </c>
      <c r="E25" s="49" t="s">
        <v>168</v>
      </c>
      <c r="F25" s="50">
        <v>0</v>
      </c>
    </row>
    <row r="26" spans="1:6" x14ac:dyDescent="0.2">
      <c r="A26" s="51" t="s">
        <v>202</v>
      </c>
      <c r="B26" s="49" t="s">
        <v>165</v>
      </c>
      <c r="C26" s="49" t="s">
        <v>201</v>
      </c>
      <c r="D26" s="49" t="s">
        <v>203</v>
      </c>
      <c r="E26" s="49" t="s">
        <v>168</v>
      </c>
      <c r="F26" s="50">
        <v>0</v>
      </c>
    </row>
    <row r="27" spans="1:6" x14ac:dyDescent="0.2">
      <c r="A27" s="51" t="s">
        <v>200</v>
      </c>
      <c r="B27" s="49" t="s">
        <v>165</v>
      </c>
      <c r="C27" s="49" t="s">
        <v>201</v>
      </c>
      <c r="D27" s="49" t="s">
        <v>204</v>
      </c>
      <c r="E27" s="49" t="s">
        <v>168</v>
      </c>
      <c r="F27" s="50">
        <v>0</v>
      </c>
    </row>
    <row r="28" spans="1:6" x14ac:dyDescent="0.2">
      <c r="A28" s="51" t="s">
        <v>196</v>
      </c>
      <c r="B28" s="49" t="s">
        <v>165</v>
      </c>
      <c r="C28" s="49" t="s">
        <v>201</v>
      </c>
      <c r="D28" s="49" t="s">
        <v>204</v>
      </c>
      <c r="E28" s="49" t="s">
        <v>197</v>
      </c>
      <c r="F28" s="50">
        <v>0</v>
      </c>
    </row>
    <row r="29" spans="1:6" x14ac:dyDescent="0.2">
      <c r="A29" s="51" t="s">
        <v>202</v>
      </c>
      <c r="B29" s="49" t="s">
        <v>165</v>
      </c>
      <c r="C29" s="49" t="s">
        <v>201</v>
      </c>
      <c r="D29" s="49" t="s">
        <v>204</v>
      </c>
      <c r="E29" s="49" t="s">
        <v>205</v>
      </c>
      <c r="F29" s="50">
        <v>0</v>
      </c>
    </row>
    <row r="30" spans="1:6" x14ac:dyDescent="0.2">
      <c r="A30" s="51" t="s">
        <v>206</v>
      </c>
      <c r="B30" s="49" t="s">
        <v>165</v>
      </c>
      <c r="C30" s="49" t="s">
        <v>207</v>
      </c>
      <c r="D30" s="49" t="s">
        <v>167</v>
      </c>
      <c r="E30" s="49" t="s">
        <v>168</v>
      </c>
      <c r="F30" s="50">
        <v>3594780.01</v>
      </c>
    </row>
    <row r="31" spans="1:6" x14ac:dyDescent="0.2">
      <c r="A31" s="51" t="s">
        <v>208</v>
      </c>
      <c r="B31" s="49" t="s">
        <v>165</v>
      </c>
      <c r="C31" s="49" t="s">
        <v>207</v>
      </c>
      <c r="D31" s="49" t="s">
        <v>209</v>
      </c>
      <c r="E31" s="49" t="s">
        <v>168</v>
      </c>
      <c r="F31" s="50">
        <v>1381491.54</v>
      </c>
    </row>
    <row r="32" spans="1:6" ht="25.5" x14ac:dyDescent="0.2">
      <c r="A32" s="51" t="s">
        <v>210</v>
      </c>
      <c r="B32" s="49" t="s">
        <v>165</v>
      </c>
      <c r="C32" s="49" t="s">
        <v>207</v>
      </c>
      <c r="D32" s="49" t="s">
        <v>211</v>
      </c>
      <c r="E32" s="49" t="s">
        <v>168</v>
      </c>
      <c r="F32" s="50">
        <v>91665</v>
      </c>
    </row>
    <row r="33" spans="1:6" x14ac:dyDescent="0.2">
      <c r="A33" s="51" t="s">
        <v>179</v>
      </c>
      <c r="B33" s="49" t="s">
        <v>165</v>
      </c>
      <c r="C33" s="49" t="s">
        <v>207</v>
      </c>
      <c r="D33" s="49" t="s">
        <v>211</v>
      </c>
      <c r="E33" s="49" t="s">
        <v>180</v>
      </c>
      <c r="F33" s="50">
        <v>91665</v>
      </c>
    </row>
    <row r="34" spans="1:6" x14ac:dyDescent="0.2">
      <c r="A34" s="51" t="s">
        <v>181</v>
      </c>
      <c r="B34" s="49" t="s">
        <v>165</v>
      </c>
      <c r="C34" s="49" t="s">
        <v>207</v>
      </c>
      <c r="D34" s="49" t="s">
        <v>211</v>
      </c>
      <c r="E34" s="49" t="s">
        <v>182</v>
      </c>
      <c r="F34" s="50">
        <v>91665</v>
      </c>
    </row>
    <row r="35" spans="1:6" ht="25.5" x14ac:dyDescent="0.2">
      <c r="A35" s="51" t="s">
        <v>212</v>
      </c>
      <c r="B35" s="49" t="s">
        <v>165</v>
      </c>
      <c r="C35" s="49" t="s">
        <v>207</v>
      </c>
      <c r="D35" s="49" t="s">
        <v>213</v>
      </c>
      <c r="E35" s="49" t="s">
        <v>168</v>
      </c>
      <c r="F35" s="50">
        <v>188550</v>
      </c>
    </row>
    <row r="36" spans="1:6" x14ac:dyDescent="0.2">
      <c r="A36" s="51" t="s">
        <v>179</v>
      </c>
      <c r="B36" s="49" t="s">
        <v>165</v>
      </c>
      <c r="C36" s="49" t="s">
        <v>207</v>
      </c>
      <c r="D36" s="49" t="s">
        <v>213</v>
      </c>
      <c r="E36" s="49" t="s">
        <v>180</v>
      </c>
      <c r="F36" s="50">
        <v>188550</v>
      </c>
    </row>
    <row r="37" spans="1:6" x14ac:dyDescent="0.2">
      <c r="A37" s="51" t="s">
        <v>181</v>
      </c>
      <c r="B37" s="49" t="s">
        <v>165</v>
      </c>
      <c r="C37" s="49" t="s">
        <v>207</v>
      </c>
      <c r="D37" s="49" t="s">
        <v>213</v>
      </c>
      <c r="E37" s="49" t="s">
        <v>182</v>
      </c>
      <c r="F37" s="50">
        <v>188550</v>
      </c>
    </row>
    <row r="38" spans="1:6" ht="25.5" x14ac:dyDescent="0.2">
      <c r="A38" s="51" t="s">
        <v>214</v>
      </c>
      <c r="B38" s="49" t="s">
        <v>165</v>
      </c>
      <c r="C38" s="49" t="s">
        <v>207</v>
      </c>
      <c r="D38" s="49" t="s">
        <v>215</v>
      </c>
      <c r="E38" s="49" t="s">
        <v>168</v>
      </c>
      <c r="F38" s="50">
        <v>544088.61</v>
      </c>
    </row>
    <row r="39" spans="1:6" x14ac:dyDescent="0.2">
      <c r="A39" s="51" t="s">
        <v>179</v>
      </c>
      <c r="B39" s="49" t="s">
        <v>165</v>
      </c>
      <c r="C39" s="49" t="s">
        <v>207</v>
      </c>
      <c r="D39" s="49" t="s">
        <v>215</v>
      </c>
      <c r="E39" s="49" t="s">
        <v>180</v>
      </c>
      <c r="F39" s="50">
        <v>544088.61</v>
      </c>
    </row>
    <row r="40" spans="1:6" x14ac:dyDescent="0.2">
      <c r="A40" s="51" t="s">
        <v>181</v>
      </c>
      <c r="B40" s="49" t="s">
        <v>165</v>
      </c>
      <c r="C40" s="49" t="s">
        <v>207</v>
      </c>
      <c r="D40" s="49" t="s">
        <v>215</v>
      </c>
      <c r="E40" s="49" t="s">
        <v>182</v>
      </c>
      <c r="F40" s="50">
        <v>544088.61</v>
      </c>
    </row>
    <row r="41" spans="1:6" x14ac:dyDescent="0.2">
      <c r="A41" s="51" t="s">
        <v>216</v>
      </c>
      <c r="B41" s="49" t="s">
        <v>165</v>
      </c>
      <c r="C41" s="49" t="s">
        <v>207</v>
      </c>
      <c r="D41" s="49" t="s">
        <v>217</v>
      </c>
      <c r="E41" s="49" t="s">
        <v>168</v>
      </c>
      <c r="F41" s="50">
        <v>557187.93000000005</v>
      </c>
    </row>
    <row r="42" spans="1:6" x14ac:dyDescent="0.2">
      <c r="A42" s="51" t="s">
        <v>179</v>
      </c>
      <c r="B42" s="49" t="s">
        <v>165</v>
      </c>
      <c r="C42" s="49" t="s">
        <v>207</v>
      </c>
      <c r="D42" s="49" t="s">
        <v>217</v>
      </c>
      <c r="E42" s="49" t="s">
        <v>180</v>
      </c>
      <c r="F42" s="50">
        <v>557187.93000000005</v>
      </c>
    </row>
    <row r="43" spans="1:6" x14ac:dyDescent="0.2">
      <c r="A43" s="51" t="s">
        <v>181</v>
      </c>
      <c r="B43" s="49" t="s">
        <v>165</v>
      </c>
      <c r="C43" s="49" t="s">
        <v>207</v>
      </c>
      <c r="D43" s="49" t="s">
        <v>217</v>
      </c>
      <c r="E43" s="49" t="s">
        <v>182</v>
      </c>
      <c r="F43" s="50">
        <v>557187.93000000005</v>
      </c>
    </row>
    <row r="44" spans="1:6" ht="25.5" x14ac:dyDescent="0.2">
      <c r="A44" s="51" t="s">
        <v>218</v>
      </c>
      <c r="B44" s="49" t="s">
        <v>165</v>
      </c>
      <c r="C44" s="49" t="s">
        <v>207</v>
      </c>
      <c r="D44" s="49" t="s">
        <v>219</v>
      </c>
      <c r="E44" s="49" t="s">
        <v>168</v>
      </c>
      <c r="F44" s="50">
        <v>199625</v>
      </c>
    </row>
    <row r="45" spans="1:6" ht="25.5" x14ac:dyDescent="0.2">
      <c r="A45" s="51" t="s">
        <v>220</v>
      </c>
      <c r="B45" s="49" t="s">
        <v>165</v>
      </c>
      <c r="C45" s="49" t="s">
        <v>207</v>
      </c>
      <c r="D45" s="49" t="s">
        <v>221</v>
      </c>
      <c r="E45" s="49" t="s">
        <v>168</v>
      </c>
      <c r="F45" s="50">
        <v>199625</v>
      </c>
    </row>
    <row r="46" spans="1:6" ht="25.5" x14ac:dyDescent="0.2">
      <c r="A46" s="51" t="s">
        <v>222</v>
      </c>
      <c r="B46" s="49" t="s">
        <v>165</v>
      </c>
      <c r="C46" s="49" t="s">
        <v>207</v>
      </c>
      <c r="D46" s="49" t="s">
        <v>221</v>
      </c>
      <c r="E46" s="49" t="s">
        <v>223</v>
      </c>
      <c r="F46" s="50">
        <v>199625</v>
      </c>
    </row>
    <row r="47" spans="1:6" x14ac:dyDescent="0.2">
      <c r="A47" s="51" t="s">
        <v>224</v>
      </c>
      <c r="B47" s="49" t="s">
        <v>165</v>
      </c>
      <c r="C47" s="49" t="s">
        <v>207</v>
      </c>
      <c r="D47" s="49" t="s">
        <v>221</v>
      </c>
      <c r="E47" s="49" t="s">
        <v>225</v>
      </c>
      <c r="F47" s="50">
        <v>199625</v>
      </c>
    </row>
    <row r="48" spans="1:6" x14ac:dyDescent="0.2">
      <c r="A48" s="51" t="s">
        <v>173</v>
      </c>
      <c r="B48" s="49" t="s">
        <v>165</v>
      </c>
      <c r="C48" s="49" t="s">
        <v>207</v>
      </c>
      <c r="D48" s="49" t="s">
        <v>174</v>
      </c>
      <c r="E48" s="49" t="s">
        <v>168</v>
      </c>
      <c r="F48" s="50">
        <v>2013663.47</v>
      </c>
    </row>
    <row r="49" spans="1:6" x14ac:dyDescent="0.2">
      <c r="A49" s="51" t="s">
        <v>175</v>
      </c>
      <c r="B49" s="49" t="s">
        <v>165</v>
      </c>
      <c r="C49" s="49" t="s">
        <v>207</v>
      </c>
      <c r="D49" s="49" t="s">
        <v>176</v>
      </c>
      <c r="E49" s="49" t="s">
        <v>168</v>
      </c>
      <c r="F49" s="50">
        <v>2013663.47</v>
      </c>
    </row>
    <row r="50" spans="1:6" x14ac:dyDescent="0.2">
      <c r="A50" s="51" t="s">
        <v>226</v>
      </c>
      <c r="B50" s="49" t="s">
        <v>165</v>
      </c>
      <c r="C50" s="49" t="s">
        <v>207</v>
      </c>
      <c r="D50" s="49" t="s">
        <v>227</v>
      </c>
      <c r="E50" s="49" t="s">
        <v>168</v>
      </c>
      <c r="F50" s="50">
        <v>56646.7</v>
      </c>
    </row>
    <row r="51" spans="1:6" x14ac:dyDescent="0.2">
      <c r="A51" s="51" t="s">
        <v>179</v>
      </c>
      <c r="B51" s="49" t="s">
        <v>165</v>
      </c>
      <c r="C51" s="49" t="s">
        <v>207</v>
      </c>
      <c r="D51" s="49" t="s">
        <v>227</v>
      </c>
      <c r="E51" s="49" t="s">
        <v>180</v>
      </c>
      <c r="F51" s="50">
        <v>54574.7</v>
      </c>
    </row>
    <row r="52" spans="1:6" x14ac:dyDescent="0.2">
      <c r="A52" s="51" t="s">
        <v>181</v>
      </c>
      <c r="B52" s="49" t="s">
        <v>165</v>
      </c>
      <c r="C52" s="49" t="s">
        <v>207</v>
      </c>
      <c r="D52" s="49" t="s">
        <v>227</v>
      </c>
      <c r="E52" s="49" t="s">
        <v>182</v>
      </c>
      <c r="F52" s="50">
        <v>54574.7</v>
      </c>
    </row>
    <row r="53" spans="1:6" x14ac:dyDescent="0.2">
      <c r="A53" s="51" t="s">
        <v>196</v>
      </c>
      <c r="B53" s="49" t="s">
        <v>165</v>
      </c>
      <c r="C53" s="49" t="s">
        <v>207</v>
      </c>
      <c r="D53" s="49" t="s">
        <v>227</v>
      </c>
      <c r="E53" s="49" t="s">
        <v>197</v>
      </c>
      <c r="F53" s="50">
        <v>2072</v>
      </c>
    </row>
    <row r="54" spans="1:6" x14ac:dyDescent="0.2">
      <c r="A54" s="51" t="s">
        <v>228</v>
      </c>
      <c r="B54" s="49" t="s">
        <v>165</v>
      </c>
      <c r="C54" s="49" t="s">
        <v>207</v>
      </c>
      <c r="D54" s="49" t="s">
        <v>227</v>
      </c>
      <c r="E54" s="49" t="s">
        <v>229</v>
      </c>
      <c r="F54" s="50">
        <v>2072</v>
      </c>
    </row>
    <row r="55" spans="1:6" x14ac:dyDescent="0.2">
      <c r="A55" s="51" t="s">
        <v>230</v>
      </c>
      <c r="B55" s="49" t="s">
        <v>165</v>
      </c>
      <c r="C55" s="49" t="s">
        <v>207</v>
      </c>
      <c r="D55" s="49" t="s">
        <v>231</v>
      </c>
      <c r="E55" s="49" t="s">
        <v>168</v>
      </c>
      <c r="F55" s="50">
        <v>16413.330000000002</v>
      </c>
    </row>
    <row r="56" spans="1:6" x14ac:dyDescent="0.2">
      <c r="A56" s="51" t="s">
        <v>179</v>
      </c>
      <c r="B56" s="49" t="s">
        <v>165</v>
      </c>
      <c r="C56" s="49" t="s">
        <v>207</v>
      </c>
      <c r="D56" s="49" t="s">
        <v>231</v>
      </c>
      <c r="E56" s="49" t="s">
        <v>180</v>
      </c>
      <c r="F56" s="50">
        <v>16413.330000000002</v>
      </c>
    </row>
    <row r="57" spans="1:6" x14ac:dyDescent="0.2">
      <c r="A57" s="51" t="s">
        <v>181</v>
      </c>
      <c r="B57" s="49" t="s">
        <v>165</v>
      </c>
      <c r="C57" s="49" t="s">
        <v>207</v>
      </c>
      <c r="D57" s="49" t="s">
        <v>231</v>
      </c>
      <c r="E57" s="49" t="s">
        <v>182</v>
      </c>
      <c r="F57" s="50">
        <v>16413.330000000002</v>
      </c>
    </row>
    <row r="58" spans="1:6" x14ac:dyDescent="0.2">
      <c r="A58" s="51" t="s">
        <v>232</v>
      </c>
      <c r="B58" s="49" t="s">
        <v>165</v>
      </c>
      <c r="C58" s="49" t="s">
        <v>207</v>
      </c>
      <c r="D58" s="49" t="s">
        <v>233</v>
      </c>
      <c r="E58" s="49" t="s">
        <v>168</v>
      </c>
      <c r="F58" s="50">
        <v>180000</v>
      </c>
    </row>
    <row r="59" spans="1:6" x14ac:dyDescent="0.2">
      <c r="A59" s="51" t="s">
        <v>234</v>
      </c>
      <c r="B59" s="49" t="s">
        <v>165</v>
      </c>
      <c r="C59" s="49" t="s">
        <v>207</v>
      </c>
      <c r="D59" s="49" t="s">
        <v>233</v>
      </c>
      <c r="E59" s="49" t="s">
        <v>235</v>
      </c>
      <c r="F59" s="50">
        <v>180000</v>
      </c>
    </row>
    <row r="60" spans="1:6" x14ac:dyDescent="0.2">
      <c r="A60" s="51" t="s">
        <v>236</v>
      </c>
      <c r="B60" s="49" t="s">
        <v>165</v>
      </c>
      <c r="C60" s="49" t="s">
        <v>207</v>
      </c>
      <c r="D60" s="49" t="s">
        <v>233</v>
      </c>
      <c r="E60" s="49" t="s">
        <v>237</v>
      </c>
      <c r="F60" s="50">
        <v>180000</v>
      </c>
    </row>
    <row r="61" spans="1:6" ht="25.5" x14ac:dyDescent="0.2">
      <c r="A61" s="51" t="s">
        <v>238</v>
      </c>
      <c r="B61" s="49" t="s">
        <v>165</v>
      </c>
      <c r="C61" s="49" t="s">
        <v>207</v>
      </c>
      <c r="D61" s="49" t="s">
        <v>239</v>
      </c>
      <c r="E61" s="49" t="s">
        <v>168</v>
      </c>
      <c r="F61" s="50">
        <v>1000</v>
      </c>
    </row>
    <row r="62" spans="1:6" x14ac:dyDescent="0.2">
      <c r="A62" s="51" t="s">
        <v>179</v>
      </c>
      <c r="B62" s="49" t="s">
        <v>165</v>
      </c>
      <c r="C62" s="49" t="s">
        <v>207</v>
      </c>
      <c r="D62" s="49" t="s">
        <v>239</v>
      </c>
      <c r="E62" s="49" t="s">
        <v>180</v>
      </c>
      <c r="F62" s="50">
        <v>1000</v>
      </c>
    </row>
    <row r="63" spans="1:6" x14ac:dyDescent="0.2">
      <c r="A63" s="51" t="s">
        <v>181</v>
      </c>
      <c r="B63" s="49" t="s">
        <v>165</v>
      </c>
      <c r="C63" s="49" t="s">
        <v>207</v>
      </c>
      <c r="D63" s="49" t="s">
        <v>239</v>
      </c>
      <c r="E63" s="49" t="s">
        <v>182</v>
      </c>
      <c r="F63" s="50">
        <v>1000</v>
      </c>
    </row>
    <row r="64" spans="1:6" x14ac:dyDescent="0.2">
      <c r="A64" s="51" t="s">
        <v>240</v>
      </c>
      <c r="B64" s="49" t="s">
        <v>165</v>
      </c>
      <c r="C64" s="49" t="s">
        <v>207</v>
      </c>
      <c r="D64" s="49" t="s">
        <v>241</v>
      </c>
      <c r="E64" s="49" t="s">
        <v>168</v>
      </c>
      <c r="F64" s="50">
        <v>1759603.44</v>
      </c>
    </row>
    <row r="65" spans="1:6" x14ac:dyDescent="0.2">
      <c r="A65" s="51" t="s">
        <v>179</v>
      </c>
      <c r="B65" s="49" t="s">
        <v>165</v>
      </c>
      <c r="C65" s="49" t="s">
        <v>207</v>
      </c>
      <c r="D65" s="49" t="s">
        <v>241</v>
      </c>
      <c r="E65" s="49" t="s">
        <v>180</v>
      </c>
      <c r="F65" s="50">
        <v>404567.06</v>
      </c>
    </row>
    <row r="66" spans="1:6" x14ac:dyDescent="0.2">
      <c r="A66" s="51" t="s">
        <v>181</v>
      </c>
      <c r="B66" s="49" t="s">
        <v>165</v>
      </c>
      <c r="C66" s="49" t="s">
        <v>207</v>
      </c>
      <c r="D66" s="49" t="s">
        <v>241</v>
      </c>
      <c r="E66" s="49" t="s">
        <v>182</v>
      </c>
      <c r="F66" s="50">
        <v>404567.06</v>
      </c>
    </row>
    <row r="67" spans="1:6" x14ac:dyDescent="0.2">
      <c r="A67" s="51" t="s">
        <v>196</v>
      </c>
      <c r="B67" s="49" t="s">
        <v>165</v>
      </c>
      <c r="C67" s="49" t="s">
        <v>207</v>
      </c>
      <c r="D67" s="49" t="s">
        <v>241</v>
      </c>
      <c r="E67" s="49" t="s">
        <v>197</v>
      </c>
      <c r="F67" s="50">
        <v>1355036.38</v>
      </c>
    </row>
    <row r="68" spans="1:6" x14ac:dyDescent="0.2">
      <c r="A68" s="51" t="s">
        <v>242</v>
      </c>
      <c r="B68" s="49" t="s">
        <v>165</v>
      </c>
      <c r="C68" s="49" t="s">
        <v>207</v>
      </c>
      <c r="D68" s="49" t="s">
        <v>241</v>
      </c>
      <c r="E68" s="49" t="s">
        <v>243</v>
      </c>
      <c r="F68" s="50">
        <v>1015036.38</v>
      </c>
    </row>
    <row r="69" spans="1:6" x14ac:dyDescent="0.2">
      <c r="A69" s="51" t="s">
        <v>228</v>
      </c>
      <c r="B69" s="49" t="s">
        <v>165</v>
      </c>
      <c r="C69" s="49" t="s">
        <v>207</v>
      </c>
      <c r="D69" s="49" t="s">
        <v>241</v>
      </c>
      <c r="E69" s="49" t="s">
        <v>229</v>
      </c>
      <c r="F69" s="50">
        <v>340000</v>
      </c>
    </row>
    <row r="70" spans="1:6" x14ac:dyDescent="0.2">
      <c r="A70" s="51" t="s">
        <v>244</v>
      </c>
      <c r="B70" s="49" t="s">
        <v>165</v>
      </c>
      <c r="C70" s="49" t="s">
        <v>245</v>
      </c>
      <c r="D70" s="49" t="s">
        <v>167</v>
      </c>
      <c r="E70" s="49" t="s">
        <v>168</v>
      </c>
      <c r="F70" s="50">
        <v>578000</v>
      </c>
    </row>
    <row r="71" spans="1:6" x14ac:dyDescent="0.2">
      <c r="A71" s="51" t="s">
        <v>246</v>
      </c>
      <c r="B71" s="49" t="s">
        <v>165</v>
      </c>
      <c r="C71" s="49" t="s">
        <v>247</v>
      </c>
      <c r="D71" s="49" t="s">
        <v>167</v>
      </c>
      <c r="E71" s="49" t="s">
        <v>168</v>
      </c>
      <c r="F71" s="50">
        <v>578000</v>
      </c>
    </row>
    <row r="72" spans="1:6" x14ac:dyDescent="0.2">
      <c r="A72" s="51" t="s">
        <v>248</v>
      </c>
      <c r="B72" s="49" t="s">
        <v>165</v>
      </c>
      <c r="C72" s="49" t="s">
        <v>247</v>
      </c>
      <c r="D72" s="49" t="s">
        <v>249</v>
      </c>
      <c r="E72" s="49" t="s">
        <v>168</v>
      </c>
      <c r="F72" s="50">
        <v>578000</v>
      </c>
    </row>
    <row r="73" spans="1:6" x14ac:dyDescent="0.2">
      <c r="A73" s="51" t="s">
        <v>250</v>
      </c>
      <c r="B73" s="49" t="s">
        <v>165</v>
      </c>
      <c r="C73" s="49" t="s">
        <v>247</v>
      </c>
      <c r="D73" s="49" t="s">
        <v>251</v>
      </c>
      <c r="E73" s="49" t="s">
        <v>168</v>
      </c>
      <c r="F73" s="50">
        <v>228000</v>
      </c>
    </row>
    <row r="74" spans="1:6" x14ac:dyDescent="0.2">
      <c r="A74" s="51" t="s">
        <v>179</v>
      </c>
      <c r="B74" s="49" t="s">
        <v>165</v>
      </c>
      <c r="C74" s="49" t="s">
        <v>247</v>
      </c>
      <c r="D74" s="49" t="s">
        <v>251</v>
      </c>
      <c r="E74" s="49" t="s">
        <v>180</v>
      </c>
      <c r="F74" s="50">
        <v>228000</v>
      </c>
    </row>
    <row r="75" spans="1:6" x14ac:dyDescent="0.2">
      <c r="A75" s="51" t="s">
        <v>181</v>
      </c>
      <c r="B75" s="49" t="s">
        <v>165</v>
      </c>
      <c r="C75" s="49" t="s">
        <v>247</v>
      </c>
      <c r="D75" s="49" t="s">
        <v>251</v>
      </c>
      <c r="E75" s="49" t="s">
        <v>182</v>
      </c>
      <c r="F75" s="50">
        <v>228000</v>
      </c>
    </row>
    <row r="76" spans="1:6" x14ac:dyDescent="0.2">
      <c r="A76" s="51" t="s">
        <v>252</v>
      </c>
      <c r="B76" s="49" t="s">
        <v>165</v>
      </c>
      <c r="C76" s="49" t="s">
        <v>247</v>
      </c>
      <c r="D76" s="49" t="s">
        <v>253</v>
      </c>
      <c r="E76" s="49" t="s">
        <v>168</v>
      </c>
      <c r="F76" s="50">
        <v>350000</v>
      </c>
    </row>
    <row r="77" spans="1:6" x14ac:dyDescent="0.2">
      <c r="A77" s="51" t="s">
        <v>179</v>
      </c>
      <c r="B77" s="49" t="s">
        <v>165</v>
      </c>
      <c r="C77" s="49" t="s">
        <v>247</v>
      </c>
      <c r="D77" s="49" t="s">
        <v>253</v>
      </c>
      <c r="E77" s="49" t="s">
        <v>180</v>
      </c>
      <c r="F77" s="50">
        <v>350000</v>
      </c>
    </row>
    <row r="78" spans="1:6" x14ac:dyDescent="0.2">
      <c r="A78" s="51" t="s">
        <v>181</v>
      </c>
      <c r="B78" s="49" t="s">
        <v>165</v>
      </c>
      <c r="C78" s="49" t="s">
        <v>247</v>
      </c>
      <c r="D78" s="49" t="s">
        <v>253</v>
      </c>
      <c r="E78" s="49" t="s">
        <v>182</v>
      </c>
      <c r="F78" s="50">
        <v>350000</v>
      </c>
    </row>
    <row r="79" spans="1:6" ht="25.5" x14ac:dyDescent="0.2">
      <c r="A79" s="51" t="s">
        <v>254</v>
      </c>
      <c r="B79" s="49" t="s">
        <v>165</v>
      </c>
      <c r="C79" s="49" t="s">
        <v>247</v>
      </c>
      <c r="D79" s="49" t="s">
        <v>255</v>
      </c>
      <c r="E79" s="49" t="s">
        <v>168</v>
      </c>
      <c r="F79" s="50">
        <v>0</v>
      </c>
    </row>
    <row r="80" spans="1:6" x14ac:dyDescent="0.2">
      <c r="A80" s="51" t="s">
        <v>179</v>
      </c>
      <c r="B80" s="49" t="s">
        <v>165</v>
      </c>
      <c r="C80" s="49" t="s">
        <v>247</v>
      </c>
      <c r="D80" s="49" t="s">
        <v>255</v>
      </c>
      <c r="E80" s="49" t="s">
        <v>180</v>
      </c>
      <c r="F80" s="50">
        <v>0</v>
      </c>
    </row>
    <row r="81" spans="1:6" x14ac:dyDescent="0.2">
      <c r="A81" s="51" t="s">
        <v>181</v>
      </c>
      <c r="B81" s="49" t="s">
        <v>165</v>
      </c>
      <c r="C81" s="49" t="s">
        <v>247</v>
      </c>
      <c r="D81" s="49" t="s">
        <v>255</v>
      </c>
      <c r="E81" s="49" t="s">
        <v>182</v>
      </c>
      <c r="F81" s="50">
        <v>0</v>
      </c>
    </row>
    <row r="82" spans="1:6" x14ac:dyDescent="0.2">
      <c r="A82" s="51" t="s">
        <v>256</v>
      </c>
      <c r="B82" s="49" t="s">
        <v>165</v>
      </c>
      <c r="C82" s="49" t="s">
        <v>257</v>
      </c>
      <c r="D82" s="49" t="s">
        <v>167</v>
      </c>
      <c r="E82" s="49" t="s">
        <v>168</v>
      </c>
      <c r="F82" s="50">
        <v>175956953.06</v>
      </c>
    </row>
    <row r="83" spans="1:6" x14ac:dyDescent="0.2">
      <c r="A83" s="51" t="s">
        <v>258</v>
      </c>
      <c r="B83" s="49" t="s">
        <v>165</v>
      </c>
      <c r="C83" s="49" t="s">
        <v>259</v>
      </c>
      <c r="D83" s="49" t="s">
        <v>167</v>
      </c>
      <c r="E83" s="49" t="s">
        <v>168</v>
      </c>
      <c r="F83" s="50">
        <v>5977524.9400000004</v>
      </c>
    </row>
    <row r="84" spans="1:6" ht="25.5" x14ac:dyDescent="0.2">
      <c r="A84" s="51" t="s">
        <v>260</v>
      </c>
      <c r="B84" s="49" t="s">
        <v>165</v>
      </c>
      <c r="C84" s="49" t="s">
        <v>259</v>
      </c>
      <c r="D84" s="49" t="s">
        <v>261</v>
      </c>
      <c r="E84" s="49" t="s">
        <v>168</v>
      </c>
      <c r="F84" s="50">
        <v>3319170</v>
      </c>
    </row>
    <row r="85" spans="1:6" ht="25.5" x14ac:dyDescent="0.2">
      <c r="A85" s="51" t="s">
        <v>262</v>
      </c>
      <c r="B85" s="49" t="s">
        <v>165</v>
      </c>
      <c r="C85" s="49" t="s">
        <v>259</v>
      </c>
      <c r="D85" s="49" t="s">
        <v>263</v>
      </c>
      <c r="E85" s="49" t="s">
        <v>168</v>
      </c>
      <c r="F85" s="50">
        <v>3319170</v>
      </c>
    </row>
    <row r="86" spans="1:6" x14ac:dyDescent="0.2">
      <c r="A86" s="51" t="s">
        <v>196</v>
      </c>
      <c r="B86" s="49" t="s">
        <v>165</v>
      </c>
      <c r="C86" s="49" t="s">
        <v>259</v>
      </c>
      <c r="D86" s="49" t="s">
        <v>263</v>
      </c>
      <c r="E86" s="49" t="s">
        <v>197</v>
      </c>
      <c r="F86" s="50">
        <v>3319170</v>
      </c>
    </row>
    <row r="87" spans="1:6" x14ac:dyDescent="0.2">
      <c r="A87" s="51" t="s">
        <v>264</v>
      </c>
      <c r="B87" s="49" t="s">
        <v>165</v>
      </c>
      <c r="C87" s="49" t="s">
        <v>259</v>
      </c>
      <c r="D87" s="49" t="s">
        <v>263</v>
      </c>
      <c r="E87" s="49" t="s">
        <v>265</v>
      </c>
      <c r="F87" s="50">
        <v>3319170</v>
      </c>
    </row>
    <row r="88" spans="1:6" x14ac:dyDescent="0.2">
      <c r="A88" s="51" t="s">
        <v>173</v>
      </c>
      <c r="B88" s="49" t="s">
        <v>165</v>
      </c>
      <c r="C88" s="49" t="s">
        <v>259</v>
      </c>
      <c r="D88" s="49" t="s">
        <v>174</v>
      </c>
      <c r="E88" s="49" t="s">
        <v>168</v>
      </c>
      <c r="F88" s="50">
        <v>2658354.94</v>
      </c>
    </row>
    <row r="89" spans="1:6" x14ac:dyDescent="0.2">
      <c r="A89" s="51" t="s">
        <v>175</v>
      </c>
      <c r="B89" s="49" t="s">
        <v>165</v>
      </c>
      <c r="C89" s="49" t="s">
        <v>259</v>
      </c>
      <c r="D89" s="49" t="s">
        <v>176</v>
      </c>
      <c r="E89" s="49" t="s">
        <v>168</v>
      </c>
      <c r="F89" s="50">
        <v>2658354.94</v>
      </c>
    </row>
    <row r="90" spans="1:6" x14ac:dyDescent="0.2">
      <c r="A90" s="51" t="s">
        <v>266</v>
      </c>
      <c r="B90" s="49" t="s">
        <v>165</v>
      </c>
      <c r="C90" s="49" t="s">
        <v>259</v>
      </c>
      <c r="D90" s="49" t="s">
        <v>267</v>
      </c>
      <c r="E90" s="49" t="s">
        <v>168</v>
      </c>
      <c r="F90" s="50">
        <v>2658354.94</v>
      </c>
    </row>
    <row r="91" spans="1:6" x14ac:dyDescent="0.2">
      <c r="A91" s="51" t="s">
        <v>179</v>
      </c>
      <c r="B91" s="49" t="s">
        <v>165</v>
      </c>
      <c r="C91" s="49" t="s">
        <v>259</v>
      </c>
      <c r="D91" s="49" t="s">
        <v>267</v>
      </c>
      <c r="E91" s="49" t="s">
        <v>180</v>
      </c>
      <c r="F91" s="50">
        <v>2658354.94</v>
      </c>
    </row>
    <row r="92" spans="1:6" x14ac:dyDescent="0.2">
      <c r="A92" s="51" t="s">
        <v>181</v>
      </c>
      <c r="B92" s="49" t="s">
        <v>165</v>
      </c>
      <c r="C92" s="49" t="s">
        <v>259</v>
      </c>
      <c r="D92" s="49" t="s">
        <v>267</v>
      </c>
      <c r="E92" s="49" t="s">
        <v>182</v>
      </c>
      <c r="F92" s="50">
        <v>2658354.94</v>
      </c>
    </row>
    <row r="93" spans="1:6" x14ac:dyDescent="0.2">
      <c r="A93" s="51" t="s">
        <v>268</v>
      </c>
      <c r="B93" s="49" t="s">
        <v>165</v>
      </c>
      <c r="C93" s="49" t="s">
        <v>269</v>
      </c>
      <c r="D93" s="49" t="s">
        <v>167</v>
      </c>
      <c r="E93" s="49" t="s">
        <v>168</v>
      </c>
      <c r="F93" s="50">
        <v>169784134.12</v>
      </c>
    </row>
    <row r="94" spans="1:6" ht="25.5" x14ac:dyDescent="0.2">
      <c r="A94" s="51" t="s">
        <v>270</v>
      </c>
      <c r="B94" s="49" t="s">
        <v>165</v>
      </c>
      <c r="C94" s="49" t="s">
        <v>269</v>
      </c>
      <c r="D94" s="49" t="s">
        <v>271</v>
      </c>
      <c r="E94" s="49" t="s">
        <v>168</v>
      </c>
      <c r="F94" s="50">
        <v>161020090.05000001</v>
      </c>
    </row>
    <row r="95" spans="1:6" ht="25.5" x14ac:dyDescent="0.2">
      <c r="A95" s="51" t="s">
        <v>272</v>
      </c>
      <c r="B95" s="49" t="s">
        <v>165</v>
      </c>
      <c r="C95" s="49" t="s">
        <v>269</v>
      </c>
      <c r="D95" s="49" t="s">
        <v>273</v>
      </c>
      <c r="E95" s="49" t="s">
        <v>168</v>
      </c>
      <c r="F95" s="50">
        <v>1309086</v>
      </c>
    </row>
    <row r="96" spans="1:6" x14ac:dyDescent="0.2">
      <c r="A96" s="51" t="s">
        <v>179</v>
      </c>
      <c r="B96" s="49" t="s">
        <v>165</v>
      </c>
      <c r="C96" s="49" t="s">
        <v>269</v>
      </c>
      <c r="D96" s="49" t="s">
        <v>273</v>
      </c>
      <c r="E96" s="49" t="s">
        <v>180</v>
      </c>
      <c r="F96" s="50">
        <v>1309086</v>
      </c>
    </row>
    <row r="97" spans="1:6" x14ac:dyDescent="0.2">
      <c r="A97" s="51" t="s">
        <v>181</v>
      </c>
      <c r="B97" s="49" t="s">
        <v>165</v>
      </c>
      <c r="C97" s="49" t="s">
        <v>269</v>
      </c>
      <c r="D97" s="49" t="s">
        <v>273</v>
      </c>
      <c r="E97" s="49" t="s">
        <v>182</v>
      </c>
      <c r="F97" s="50">
        <v>1309086</v>
      </c>
    </row>
    <row r="98" spans="1:6" ht="25.5" x14ac:dyDescent="0.2">
      <c r="A98" s="51" t="s">
        <v>274</v>
      </c>
      <c r="B98" s="49" t="s">
        <v>165</v>
      </c>
      <c r="C98" s="49" t="s">
        <v>269</v>
      </c>
      <c r="D98" s="49" t="s">
        <v>275</v>
      </c>
      <c r="E98" s="49" t="s">
        <v>168</v>
      </c>
      <c r="F98" s="50">
        <v>5313164.34</v>
      </c>
    </row>
    <row r="99" spans="1:6" x14ac:dyDescent="0.2">
      <c r="A99" s="51" t="s">
        <v>179</v>
      </c>
      <c r="B99" s="49" t="s">
        <v>165</v>
      </c>
      <c r="C99" s="49" t="s">
        <v>269</v>
      </c>
      <c r="D99" s="49" t="s">
        <v>275</v>
      </c>
      <c r="E99" s="49" t="s">
        <v>180</v>
      </c>
      <c r="F99" s="50">
        <v>5313164.34</v>
      </c>
    </row>
    <row r="100" spans="1:6" x14ac:dyDescent="0.2">
      <c r="A100" s="51" t="s">
        <v>181</v>
      </c>
      <c r="B100" s="49" t="s">
        <v>165</v>
      </c>
      <c r="C100" s="49" t="s">
        <v>269</v>
      </c>
      <c r="D100" s="49" t="s">
        <v>275</v>
      </c>
      <c r="E100" s="49" t="s">
        <v>182</v>
      </c>
      <c r="F100" s="50">
        <v>5313164.34</v>
      </c>
    </row>
    <row r="101" spans="1:6" x14ac:dyDescent="0.2">
      <c r="A101" s="51" t="s">
        <v>276</v>
      </c>
      <c r="B101" s="49" t="s">
        <v>165</v>
      </c>
      <c r="C101" s="49" t="s">
        <v>269</v>
      </c>
      <c r="D101" s="49" t="s">
        <v>277</v>
      </c>
      <c r="E101" s="49" t="s">
        <v>168</v>
      </c>
      <c r="F101" s="50">
        <v>2413641.7999999998</v>
      </c>
    </row>
    <row r="102" spans="1:6" x14ac:dyDescent="0.2">
      <c r="A102" s="51" t="s">
        <v>179</v>
      </c>
      <c r="B102" s="49" t="s">
        <v>165</v>
      </c>
      <c r="C102" s="49" t="s">
        <v>269</v>
      </c>
      <c r="D102" s="49" t="s">
        <v>277</v>
      </c>
      <c r="E102" s="49" t="s">
        <v>180</v>
      </c>
      <c r="F102" s="50">
        <v>286095.40000000002</v>
      </c>
    </row>
    <row r="103" spans="1:6" x14ac:dyDescent="0.2">
      <c r="A103" s="51" t="s">
        <v>181</v>
      </c>
      <c r="B103" s="49" t="s">
        <v>165</v>
      </c>
      <c r="C103" s="49" t="s">
        <v>269</v>
      </c>
      <c r="D103" s="49" t="s">
        <v>277</v>
      </c>
      <c r="E103" s="49" t="s">
        <v>182</v>
      </c>
      <c r="F103" s="50">
        <v>286095.40000000002</v>
      </c>
    </row>
    <row r="104" spans="1:6" x14ac:dyDescent="0.2">
      <c r="A104" s="51" t="s">
        <v>278</v>
      </c>
      <c r="B104" s="49" t="s">
        <v>165</v>
      </c>
      <c r="C104" s="49" t="s">
        <v>269</v>
      </c>
      <c r="D104" s="49" t="s">
        <v>277</v>
      </c>
      <c r="E104" s="49" t="s">
        <v>279</v>
      </c>
      <c r="F104" s="50">
        <v>2127546.4</v>
      </c>
    </row>
    <row r="105" spans="1:6" x14ac:dyDescent="0.2">
      <c r="A105" s="51" t="s">
        <v>280</v>
      </c>
      <c r="B105" s="49" t="s">
        <v>165</v>
      </c>
      <c r="C105" s="49" t="s">
        <v>269</v>
      </c>
      <c r="D105" s="49" t="s">
        <v>277</v>
      </c>
      <c r="E105" s="49" t="s">
        <v>281</v>
      </c>
      <c r="F105" s="50">
        <v>2127546.4</v>
      </c>
    </row>
    <row r="106" spans="1:6" x14ac:dyDescent="0.2">
      <c r="A106" s="51" t="s">
        <v>282</v>
      </c>
      <c r="B106" s="49" t="s">
        <v>165</v>
      </c>
      <c r="C106" s="49" t="s">
        <v>269</v>
      </c>
      <c r="D106" s="49" t="s">
        <v>283</v>
      </c>
      <c r="E106" s="49" t="s">
        <v>168</v>
      </c>
      <c r="F106" s="50">
        <v>24079279.899999999</v>
      </c>
    </row>
    <row r="107" spans="1:6" x14ac:dyDescent="0.2">
      <c r="A107" s="51" t="s">
        <v>179</v>
      </c>
      <c r="B107" s="49" t="s">
        <v>165</v>
      </c>
      <c r="C107" s="49" t="s">
        <v>269</v>
      </c>
      <c r="D107" s="49" t="s">
        <v>283</v>
      </c>
      <c r="E107" s="49" t="s">
        <v>180</v>
      </c>
      <c r="F107" s="50">
        <v>23777006.32</v>
      </c>
    </row>
    <row r="108" spans="1:6" x14ac:dyDescent="0.2">
      <c r="A108" s="51" t="s">
        <v>181</v>
      </c>
      <c r="B108" s="49" t="s">
        <v>165</v>
      </c>
      <c r="C108" s="49" t="s">
        <v>269</v>
      </c>
      <c r="D108" s="49" t="s">
        <v>283</v>
      </c>
      <c r="E108" s="49" t="s">
        <v>182</v>
      </c>
      <c r="F108" s="50">
        <v>23777006.32</v>
      </c>
    </row>
    <row r="109" spans="1:6" x14ac:dyDescent="0.2">
      <c r="A109" s="51" t="s">
        <v>196</v>
      </c>
      <c r="B109" s="49" t="s">
        <v>165</v>
      </c>
      <c r="C109" s="49" t="s">
        <v>269</v>
      </c>
      <c r="D109" s="49" t="s">
        <v>283</v>
      </c>
      <c r="E109" s="49" t="s">
        <v>197</v>
      </c>
      <c r="F109" s="50">
        <v>302273.58</v>
      </c>
    </row>
    <row r="110" spans="1:6" x14ac:dyDescent="0.2">
      <c r="A110" s="51" t="s">
        <v>242</v>
      </c>
      <c r="B110" s="49" t="s">
        <v>165</v>
      </c>
      <c r="C110" s="49" t="s">
        <v>269</v>
      </c>
      <c r="D110" s="49" t="s">
        <v>283</v>
      </c>
      <c r="E110" s="49" t="s">
        <v>243</v>
      </c>
      <c r="F110" s="50">
        <v>53422.58</v>
      </c>
    </row>
    <row r="111" spans="1:6" x14ac:dyDescent="0.2">
      <c r="A111" s="51" t="s">
        <v>228</v>
      </c>
      <c r="B111" s="49" t="s">
        <v>165</v>
      </c>
      <c r="C111" s="49" t="s">
        <v>269</v>
      </c>
      <c r="D111" s="49" t="s">
        <v>283</v>
      </c>
      <c r="E111" s="49" t="s">
        <v>229</v>
      </c>
      <c r="F111" s="50">
        <v>248851</v>
      </c>
    </row>
    <row r="112" spans="1:6" x14ac:dyDescent="0.2">
      <c r="A112" s="51" t="s">
        <v>284</v>
      </c>
      <c r="B112" s="49" t="s">
        <v>165</v>
      </c>
      <c r="C112" s="49" t="s">
        <v>269</v>
      </c>
      <c r="D112" s="49" t="s">
        <v>285</v>
      </c>
      <c r="E112" s="49" t="s">
        <v>168</v>
      </c>
      <c r="F112" s="50">
        <v>17433933.789999999</v>
      </c>
    </row>
    <row r="113" spans="1:6" x14ac:dyDescent="0.2">
      <c r="A113" s="51" t="s">
        <v>179</v>
      </c>
      <c r="B113" s="49" t="s">
        <v>165</v>
      </c>
      <c r="C113" s="49" t="s">
        <v>269</v>
      </c>
      <c r="D113" s="49" t="s">
        <v>285</v>
      </c>
      <c r="E113" s="49" t="s">
        <v>180</v>
      </c>
      <c r="F113" s="50">
        <v>17433933.789999999</v>
      </c>
    </row>
    <row r="114" spans="1:6" x14ac:dyDescent="0.2">
      <c r="A114" s="51" t="s">
        <v>181</v>
      </c>
      <c r="B114" s="49" t="s">
        <v>165</v>
      </c>
      <c r="C114" s="49" t="s">
        <v>269</v>
      </c>
      <c r="D114" s="49" t="s">
        <v>285</v>
      </c>
      <c r="E114" s="49" t="s">
        <v>182</v>
      </c>
      <c r="F114" s="50">
        <v>17433933.789999999</v>
      </c>
    </row>
    <row r="115" spans="1:6" ht="26.25" customHeight="1" x14ac:dyDescent="0.2">
      <c r="A115" s="51" t="s">
        <v>286</v>
      </c>
      <c r="B115" s="49" t="s">
        <v>165</v>
      </c>
      <c r="C115" s="49" t="s">
        <v>269</v>
      </c>
      <c r="D115" s="49" t="s">
        <v>287</v>
      </c>
      <c r="E115" s="49" t="s">
        <v>168</v>
      </c>
      <c r="F115" s="50">
        <v>108457735.15000001</v>
      </c>
    </row>
    <row r="116" spans="1:6" x14ac:dyDescent="0.2">
      <c r="A116" s="51" t="s">
        <v>179</v>
      </c>
      <c r="B116" s="49" t="s">
        <v>165</v>
      </c>
      <c r="C116" s="49" t="s">
        <v>269</v>
      </c>
      <c r="D116" s="49" t="s">
        <v>287</v>
      </c>
      <c r="E116" s="49" t="s">
        <v>180</v>
      </c>
      <c r="F116" s="50">
        <v>103018500.76000001</v>
      </c>
    </row>
    <row r="117" spans="1:6" x14ac:dyDescent="0.2">
      <c r="A117" s="51" t="s">
        <v>181</v>
      </c>
      <c r="B117" s="49" t="s">
        <v>165</v>
      </c>
      <c r="C117" s="49" t="s">
        <v>269</v>
      </c>
      <c r="D117" s="49" t="s">
        <v>287</v>
      </c>
      <c r="E117" s="49" t="s">
        <v>182</v>
      </c>
      <c r="F117" s="50">
        <v>103018500.76000001</v>
      </c>
    </row>
    <row r="118" spans="1:6" x14ac:dyDescent="0.2">
      <c r="A118" s="51" t="s">
        <v>278</v>
      </c>
      <c r="B118" s="49" t="s">
        <v>165</v>
      </c>
      <c r="C118" s="49" t="s">
        <v>269</v>
      </c>
      <c r="D118" s="49" t="s">
        <v>287</v>
      </c>
      <c r="E118" s="49" t="s">
        <v>279</v>
      </c>
      <c r="F118" s="50">
        <v>5439234.3899999997</v>
      </c>
    </row>
    <row r="119" spans="1:6" x14ac:dyDescent="0.2">
      <c r="A119" s="51" t="s">
        <v>280</v>
      </c>
      <c r="B119" s="49" t="s">
        <v>165</v>
      </c>
      <c r="C119" s="49" t="s">
        <v>269</v>
      </c>
      <c r="D119" s="49" t="s">
        <v>287</v>
      </c>
      <c r="E119" s="49" t="s">
        <v>281</v>
      </c>
      <c r="F119" s="50">
        <v>3918453.17</v>
      </c>
    </row>
    <row r="120" spans="1:6" ht="38.25" x14ac:dyDescent="0.2">
      <c r="A120" s="51" t="s">
        <v>288</v>
      </c>
      <c r="B120" s="49" t="s">
        <v>165</v>
      </c>
      <c r="C120" s="49" t="s">
        <v>269</v>
      </c>
      <c r="D120" s="49" t="s">
        <v>287</v>
      </c>
      <c r="E120" s="49" t="s">
        <v>289</v>
      </c>
      <c r="F120" s="50">
        <v>1520781.22</v>
      </c>
    </row>
    <row r="121" spans="1:6" ht="18.75" customHeight="1" x14ac:dyDescent="0.2">
      <c r="A121" s="51" t="s">
        <v>290</v>
      </c>
      <c r="B121" s="49" t="s">
        <v>165</v>
      </c>
      <c r="C121" s="49" t="s">
        <v>269</v>
      </c>
      <c r="D121" s="49" t="s">
        <v>291</v>
      </c>
      <c r="E121" s="49" t="s">
        <v>168</v>
      </c>
      <c r="F121" s="50">
        <v>917575.99</v>
      </c>
    </row>
    <row r="122" spans="1:6" x14ac:dyDescent="0.2">
      <c r="A122" s="51" t="s">
        <v>179</v>
      </c>
      <c r="B122" s="49" t="s">
        <v>165</v>
      </c>
      <c r="C122" s="49" t="s">
        <v>269</v>
      </c>
      <c r="D122" s="49" t="s">
        <v>291</v>
      </c>
      <c r="E122" s="49" t="s">
        <v>180</v>
      </c>
      <c r="F122" s="50">
        <v>917575.99</v>
      </c>
    </row>
    <row r="123" spans="1:6" x14ac:dyDescent="0.2">
      <c r="A123" s="51" t="s">
        <v>181</v>
      </c>
      <c r="B123" s="49" t="s">
        <v>165</v>
      </c>
      <c r="C123" s="49" t="s">
        <v>269</v>
      </c>
      <c r="D123" s="49" t="s">
        <v>291</v>
      </c>
      <c r="E123" s="49" t="s">
        <v>182</v>
      </c>
      <c r="F123" s="50">
        <v>917575.99</v>
      </c>
    </row>
    <row r="124" spans="1:6" ht="24" customHeight="1" x14ac:dyDescent="0.2">
      <c r="A124" s="51" t="s">
        <v>292</v>
      </c>
      <c r="B124" s="49" t="s">
        <v>165</v>
      </c>
      <c r="C124" s="49" t="s">
        <v>269</v>
      </c>
      <c r="D124" s="49" t="s">
        <v>293</v>
      </c>
      <c r="E124" s="49" t="s">
        <v>168</v>
      </c>
      <c r="F124" s="50">
        <v>1095673.08</v>
      </c>
    </row>
    <row r="125" spans="1:6" x14ac:dyDescent="0.2">
      <c r="A125" s="51" t="s">
        <v>179</v>
      </c>
      <c r="B125" s="49" t="s">
        <v>165</v>
      </c>
      <c r="C125" s="49" t="s">
        <v>269</v>
      </c>
      <c r="D125" s="49" t="s">
        <v>293</v>
      </c>
      <c r="E125" s="49" t="s">
        <v>180</v>
      </c>
      <c r="F125" s="50">
        <v>1040680.02</v>
      </c>
    </row>
    <row r="126" spans="1:6" x14ac:dyDescent="0.2">
      <c r="A126" s="51" t="s">
        <v>181</v>
      </c>
      <c r="B126" s="49" t="s">
        <v>165</v>
      </c>
      <c r="C126" s="49" t="s">
        <v>269</v>
      </c>
      <c r="D126" s="49" t="s">
        <v>293</v>
      </c>
      <c r="E126" s="49" t="s">
        <v>182</v>
      </c>
      <c r="F126" s="50">
        <v>1040680.02</v>
      </c>
    </row>
    <row r="127" spans="1:6" x14ac:dyDescent="0.2">
      <c r="A127" s="51" t="s">
        <v>278</v>
      </c>
      <c r="B127" s="49" t="s">
        <v>165</v>
      </c>
      <c r="C127" s="49" t="s">
        <v>269</v>
      </c>
      <c r="D127" s="49" t="s">
        <v>293</v>
      </c>
      <c r="E127" s="49" t="s">
        <v>279</v>
      </c>
      <c r="F127" s="50">
        <v>54993.06</v>
      </c>
    </row>
    <row r="128" spans="1:6" x14ac:dyDescent="0.2">
      <c r="A128" s="51" t="s">
        <v>280</v>
      </c>
      <c r="B128" s="49" t="s">
        <v>165</v>
      </c>
      <c r="C128" s="49" t="s">
        <v>269</v>
      </c>
      <c r="D128" s="49" t="s">
        <v>293</v>
      </c>
      <c r="E128" s="49" t="s">
        <v>281</v>
      </c>
      <c r="F128" s="50">
        <v>39631.629999999997</v>
      </c>
    </row>
    <row r="129" spans="1:6" ht="38.25" x14ac:dyDescent="0.2">
      <c r="A129" s="51" t="s">
        <v>288</v>
      </c>
      <c r="B129" s="49" t="s">
        <v>165</v>
      </c>
      <c r="C129" s="49" t="s">
        <v>269</v>
      </c>
      <c r="D129" s="49" t="s">
        <v>293</v>
      </c>
      <c r="E129" s="49" t="s">
        <v>289</v>
      </c>
      <c r="F129" s="50">
        <v>15361.43</v>
      </c>
    </row>
    <row r="130" spans="1:6" x14ac:dyDescent="0.2">
      <c r="A130" s="51" t="s">
        <v>294</v>
      </c>
      <c r="B130" s="49" t="s">
        <v>165</v>
      </c>
      <c r="C130" s="49" t="s">
        <v>269</v>
      </c>
      <c r="D130" s="49" t="s">
        <v>295</v>
      </c>
      <c r="E130" s="49" t="s">
        <v>168</v>
      </c>
      <c r="F130" s="50">
        <v>8764044.0700000003</v>
      </c>
    </row>
    <row r="131" spans="1:6" ht="25.5" x14ac:dyDescent="0.2">
      <c r="A131" s="51" t="s">
        <v>272</v>
      </c>
      <c r="B131" s="49" t="s">
        <v>165</v>
      </c>
      <c r="C131" s="49" t="s">
        <v>269</v>
      </c>
      <c r="D131" s="49" t="s">
        <v>296</v>
      </c>
      <c r="E131" s="49" t="s">
        <v>168</v>
      </c>
      <c r="F131" s="50">
        <v>598500</v>
      </c>
    </row>
    <row r="132" spans="1:6" x14ac:dyDescent="0.2">
      <c r="A132" s="51" t="s">
        <v>179</v>
      </c>
      <c r="B132" s="49" t="s">
        <v>165</v>
      </c>
      <c r="C132" s="49" t="s">
        <v>269</v>
      </c>
      <c r="D132" s="49" t="s">
        <v>296</v>
      </c>
      <c r="E132" s="49" t="s">
        <v>180</v>
      </c>
      <c r="F132" s="50">
        <v>598500</v>
      </c>
    </row>
    <row r="133" spans="1:6" x14ac:dyDescent="0.2">
      <c r="A133" s="51" t="s">
        <v>181</v>
      </c>
      <c r="B133" s="49" t="s">
        <v>165</v>
      </c>
      <c r="C133" s="49" t="s">
        <v>269</v>
      </c>
      <c r="D133" s="49" t="s">
        <v>296</v>
      </c>
      <c r="E133" s="49" t="s">
        <v>182</v>
      </c>
      <c r="F133" s="50">
        <v>598500</v>
      </c>
    </row>
    <row r="134" spans="1:6" ht="25.5" x14ac:dyDescent="0.2">
      <c r="A134" s="51" t="s">
        <v>274</v>
      </c>
      <c r="B134" s="49" t="s">
        <v>165</v>
      </c>
      <c r="C134" s="49" t="s">
        <v>269</v>
      </c>
      <c r="D134" s="49" t="s">
        <v>297</v>
      </c>
      <c r="E134" s="49" t="s">
        <v>168</v>
      </c>
      <c r="F134" s="50">
        <v>5787546.7599999998</v>
      </c>
    </row>
    <row r="135" spans="1:6" x14ac:dyDescent="0.2">
      <c r="A135" s="51" t="s">
        <v>179</v>
      </c>
      <c r="B135" s="49" t="s">
        <v>165</v>
      </c>
      <c r="C135" s="49" t="s">
        <v>269</v>
      </c>
      <c r="D135" s="49" t="s">
        <v>297</v>
      </c>
      <c r="E135" s="49" t="s">
        <v>180</v>
      </c>
      <c r="F135" s="50">
        <v>5787546.7599999998</v>
      </c>
    </row>
    <row r="136" spans="1:6" x14ac:dyDescent="0.2">
      <c r="A136" s="51" t="s">
        <v>181</v>
      </c>
      <c r="B136" s="49" t="s">
        <v>165</v>
      </c>
      <c r="C136" s="49" t="s">
        <v>269</v>
      </c>
      <c r="D136" s="49" t="s">
        <v>297</v>
      </c>
      <c r="E136" s="49" t="s">
        <v>182</v>
      </c>
      <c r="F136" s="50">
        <v>5787546.7599999998</v>
      </c>
    </row>
    <row r="137" spans="1:6" x14ac:dyDescent="0.2">
      <c r="A137" s="51" t="s">
        <v>298</v>
      </c>
      <c r="B137" s="49" t="s">
        <v>165</v>
      </c>
      <c r="C137" s="49" t="s">
        <v>269</v>
      </c>
      <c r="D137" s="49" t="s">
        <v>299</v>
      </c>
      <c r="E137" s="49" t="s">
        <v>168</v>
      </c>
      <c r="F137" s="50">
        <v>2377997.31</v>
      </c>
    </row>
    <row r="138" spans="1:6" x14ac:dyDescent="0.2">
      <c r="A138" s="51" t="s">
        <v>179</v>
      </c>
      <c r="B138" s="49" t="s">
        <v>165</v>
      </c>
      <c r="C138" s="49" t="s">
        <v>269</v>
      </c>
      <c r="D138" s="49" t="s">
        <v>299</v>
      </c>
      <c r="E138" s="49" t="s">
        <v>180</v>
      </c>
      <c r="F138" s="50">
        <v>2377997.31</v>
      </c>
    </row>
    <row r="139" spans="1:6" x14ac:dyDescent="0.2">
      <c r="A139" s="51" t="s">
        <v>181</v>
      </c>
      <c r="B139" s="49" t="s">
        <v>165</v>
      </c>
      <c r="C139" s="49" t="s">
        <v>269</v>
      </c>
      <c r="D139" s="49" t="s">
        <v>299</v>
      </c>
      <c r="E139" s="49" t="s">
        <v>182</v>
      </c>
      <c r="F139" s="50">
        <v>2377997.31</v>
      </c>
    </row>
    <row r="140" spans="1:6" x14ac:dyDescent="0.2">
      <c r="A140" s="51" t="s">
        <v>300</v>
      </c>
      <c r="B140" s="49" t="s">
        <v>165</v>
      </c>
      <c r="C140" s="49" t="s">
        <v>301</v>
      </c>
      <c r="D140" s="49" t="s">
        <v>167</v>
      </c>
      <c r="E140" s="49" t="s">
        <v>168</v>
      </c>
      <c r="F140" s="50">
        <v>195294</v>
      </c>
    </row>
    <row r="141" spans="1:6" x14ac:dyDescent="0.2">
      <c r="A141" s="51" t="s">
        <v>302</v>
      </c>
      <c r="B141" s="49" t="s">
        <v>165</v>
      </c>
      <c r="C141" s="49" t="s">
        <v>301</v>
      </c>
      <c r="D141" s="49" t="s">
        <v>303</v>
      </c>
      <c r="E141" s="49" t="s">
        <v>168</v>
      </c>
      <c r="F141" s="50">
        <v>99500</v>
      </c>
    </row>
    <row r="142" spans="1:6" ht="25.5" x14ac:dyDescent="0.2">
      <c r="A142" s="51" t="s">
        <v>304</v>
      </c>
      <c r="B142" s="49" t="s">
        <v>165</v>
      </c>
      <c r="C142" s="49" t="s">
        <v>301</v>
      </c>
      <c r="D142" s="49" t="s">
        <v>305</v>
      </c>
      <c r="E142" s="49" t="s">
        <v>168</v>
      </c>
      <c r="F142" s="50">
        <v>0</v>
      </c>
    </row>
    <row r="143" spans="1:6" x14ac:dyDescent="0.2">
      <c r="A143" s="51" t="s">
        <v>306</v>
      </c>
      <c r="B143" s="49" t="s">
        <v>165</v>
      </c>
      <c r="C143" s="49" t="s">
        <v>301</v>
      </c>
      <c r="D143" s="49" t="s">
        <v>307</v>
      </c>
      <c r="E143" s="49" t="s">
        <v>168</v>
      </c>
      <c r="F143" s="50">
        <v>0</v>
      </c>
    </row>
    <row r="144" spans="1:6" x14ac:dyDescent="0.2">
      <c r="A144" s="51" t="s">
        <v>179</v>
      </c>
      <c r="B144" s="49" t="s">
        <v>165</v>
      </c>
      <c r="C144" s="49" t="s">
        <v>301</v>
      </c>
      <c r="D144" s="49" t="s">
        <v>307</v>
      </c>
      <c r="E144" s="49" t="s">
        <v>180</v>
      </c>
      <c r="F144" s="50">
        <v>0</v>
      </c>
    </row>
    <row r="145" spans="1:6" x14ac:dyDescent="0.2">
      <c r="A145" s="51" t="s">
        <v>181</v>
      </c>
      <c r="B145" s="49" t="s">
        <v>165</v>
      </c>
      <c r="C145" s="49" t="s">
        <v>301</v>
      </c>
      <c r="D145" s="49" t="s">
        <v>307</v>
      </c>
      <c r="E145" s="49" t="s">
        <v>182</v>
      </c>
      <c r="F145" s="50">
        <v>0</v>
      </c>
    </row>
    <row r="146" spans="1:6" x14ac:dyDescent="0.2">
      <c r="A146" s="51" t="s">
        <v>308</v>
      </c>
      <c r="B146" s="49" t="s">
        <v>165</v>
      </c>
      <c r="C146" s="49" t="s">
        <v>301</v>
      </c>
      <c r="D146" s="49" t="s">
        <v>309</v>
      </c>
      <c r="E146" s="49" t="s">
        <v>168</v>
      </c>
      <c r="F146" s="50">
        <v>99500</v>
      </c>
    </row>
    <row r="147" spans="1:6" x14ac:dyDescent="0.2">
      <c r="A147" s="51" t="s">
        <v>310</v>
      </c>
      <c r="B147" s="49" t="s">
        <v>165</v>
      </c>
      <c r="C147" s="49" t="s">
        <v>301</v>
      </c>
      <c r="D147" s="49" t="s">
        <v>311</v>
      </c>
      <c r="E147" s="49" t="s">
        <v>168</v>
      </c>
      <c r="F147" s="50">
        <v>99500</v>
      </c>
    </row>
    <row r="148" spans="1:6" x14ac:dyDescent="0.2">
      <c r="A148" s="51" t="s">
        <v>179</v>
      </c>
      <c r="B148" s="49" t="s">
        <v>165</v>
      </c>
      <c r="C148" s="49" t="s">
        <v>301</v>
      </c>
      <c r="D148" s="49" t="s">
        <v>311</v>
      </c>
      <c r="E148" s="49" t="s">
        <v>180</v>
      </c>
      <c r="F148" s="50">
        <v>99500</v>
      </c>
    </row>
    <row r="149" spans="1:6" x14ac:dyDescent="0.2">
      <c r="A149" s="51" t="s">
        <v>181</v>
      </c>
      <c r="B149" s="49" t="s">
        <v>165</v>
      </c>
      <c r="C149" s="49" t="s">
        <v>301</v>
      </c>
      <c r="D149" s="49" t="s">
        <v>311</v>
      </c>
      <c r="E149" s="49" t="s">
        <v>182</v>
      </c>
      <c r="F149" s="50">
        <v>99500</v>
      </c>
    </row>
    <row r="150" spans="1:6" x14ac:dyDescent="0.2">
      <c r="A150" s="51" t="s">
        <v>208</v>
      </c>
      <c r="B150" s="49" t="s">
        <v>165</v>
      </c>
      <c r="C150" s="49" t="s">
        <v>301</v>
      </c>
      <c r="D150" s="49" t="s">
        <v>209</v>
      </c>
      <c r="E150" s="49" t="s">
        <v>168</v>
      </c>
      <c r="F150" s="50">
        <v>95794</v>
      </c>
    </row>
    <row r="151" spans="1:6" x14ac:dyDescent="0.2">
      <c r="A151" s="51" t="s">
        <v>312</v>
      </c>
      <c r="B151" s="49" t="s">
        <v>165</v>
      </c>
      <c r="C151" s="49" t="s">
        <v>301</v>
      </c>
      <c r="D151" s="49" t="s">
        <v>313</v>
      </c>
      <c r="E151" s="49" t="s">
        <v>168</v>
      </c>
      <c r="F151" s="50">
        <v>95794</v>
      </c>
    </row>
    <row r="152" spans="1:6" x14ac:dyDescent="0.2">
      <c r="A152" s="51" t="s">
        <v>179</v>
      </c>
      <c r="B152" s="49" t="s">
        <v>165</v>
      </c>
      <c r="C152" s="49" t="s">
        <v>301</v>
      </c>
      <c r="D152" s="49" t="s">
        <v>313</v>
      </c>
      <c r="E152" s="49" t="s">
        <v>180</v>
      </c>
      <c r="F152" s="50">
        <v>95794</v>
      </c>
    </row>
    <row r="153" spans="1:6" x14ac:dyDescent="0.2">
      <c r="A153" s="51" t="s">
        <v>181</v>
      </c>
      <c r="B153" s="49" t="s">
        <v>165</v>
      </c>
      <c r="C153" s="49" t="s">
        <v>301</v>
      </c>
      <c r="D153" s="49" t="s">
        <v>313</v>
      </c>
      <c r="E153" s="49" t="s">
        <v>182</v>
      </c>
      <c r="F153" s="50">
        <v>95794</v>
      </c>
    </row>
    <row r="154" spans="1:6" x14ac:dyDescent="0.2">
      <c r="A154" s="51" t="s">
        <v>314</v>
      </c>
      <c r="B154" s="49" t="s">
        <v>165</v>
      </c>
      <c r="C154" s="49" t="s">
        <v>315</v>
      </c>
      <c r="D154" s="49" t="s">
        <v>167</v>
      </c>
      <c r="E154" s="49" t="s">
        <v>168</v>
      </c>
      <c r="F154" s="50">
        <v>249090079.09</v>
      </c>
    </row>
    <row r="155" spans="1:6" x14ac:dyDescent="0.2">
      <c r="A155" s="51" t="s">
        <v>316</v>
      </c>
      <c r="B155" s="49" t="s">
        <v>165</v>
      </c>
      <c r="C155" s="49" t="s">
        <v>317</v>
      </c>
      <c r="D155" s="49" t="s">
        <v>167</v>
      </c>
      <c r="E155" s="49" t="s">
        <v>168</v>
      </c>
      <c r="F155" s="50">
        <v>106718500.15000001</v>
      </c>
    </row>
    <row r="156" spans="1:6" x14ac:dyDescent="0.2">
      <c r="A156" s="51" t="s">
        <v>318</v>
      </c>
      <c r="B156" s="49" t="s">
        <v>165</v>
      </c>
      <c r="C156" s="49" t="s">
        <v>317</v>
      </c>
      <c r="D156" s="49" t="s">
        <v>319</v>
      </c>
      <c r="E156" s="49" t="s">
        <v>168</v>
      </c>
      <c r="F156" s="50">
        <v>728672.19</v>
      </c>
    </row>
    <row r="157" spans="1:6" x14ac:dyDescent="0.2">
      <c r="A157" s="51" t="s">
        <v>320</v>
      </c>
      <c r="B157" s="49" t="s">
        <v>165</v>
      </c>
      <c r="C157" s="49" t="s">
        <v>317</v>
      </c>
      <c r="D157" s="49" t="s">
        <v>321</v>
      </c>
      <c r="E157" s="49" t="s">
        <v>168</v>
      </c>
      <c r="F157" s="50">
        <v>728672.19</v>
      </c>
    </row>
    <row r="158" spans="1:6" ht="25.5" x14ac:dyDescent="0.2">
      <c r="A158" s="51" t="s">
        <v>272</v>
      </c>
      <c r="B158" s="49" t="s">
        <v>165</v>
      </c>
      <c r="C158" s="49" t="s">
        <v>317</v>
      </c>
      <c r="D158" s="49" t="s">
        <v>322</v>
      </c>
      <c r="E158" s="49" t="s">
        <v>168</v>
      </c>
      <c r="F158" s="50">
        <v>230000</v>
      </c>
    </row>
    <row r="159" spans="1:6" x14ac:dyDescent="0.2">
      <c r="A159" s="51" t="s">
        <v>179</v>
      </c>
      <c r="B159" s="49" t="s">
        <v>165</v>
      </c>
      <c r="C159" s="49" t="s">
        <v>317</v>
      </c>
      <c r="D159" s="49" t="s">
        <v>322</v>
      </c>
      <c r="E159" s="49" t="s">
        <v>180</v>
      </c>
      <c r="F159" s="50">
        <v>230000</v>
      </c>
    </row>
    <row r="160" spans="1:6" x14ac:dyDescent="0.2">
      <c r="A160" s="51" t="s">
        <v>181</v>
      </c>
      <c r="B160" s="49" t="s">
        <v>165</v>
      </c>
      <c r="C160" s="49" t="s">
        <v>317</v>
      </c>
      <c r="D160" s="49" t="s">
        <v>322</v>
      </c>
      <c r="E160" s="49" t="s">
        <v>182</v>
      </c>
      <c r="F160" s="50">
        <v>230000</v>
      </c>
    </row>
    <row r="161" spans="1:6" x14ac:dyDescent="0.2">
      <c r="A161" s="51" t="s">
        <v>323</v>
      </c>
      <c r="B161" s="49" t="s">
        <v>165</v>
      </c>
      <c r="C161" s="49" t="s">
        <v>317</v>
      </c>
      <c r="D161" s="49" t="s">
        <v>324</v>
      </c>
      <c r="E161" s="49" t="s">
        <v>168</v>
      </c>
      <c r="F161" s="50">
        <v>498672.19</v>
      </c>
    </row>
    <row r="162" spans="1:6" x14ac:dyDescent="0.2">
      <c r="A162" s="51" t="s">
        <v>179</v>
      </c>
      <c r="B162" s="49" t="s">
        <v>165</v>
      </c>
      <c r="C162" s="49" t="s">
        <v>317</v>
      </c>
      <c r="D162" s="49" t="s">
        <v>324</v>
      </c>
      <c r="E162" s="49" t="s">
        <v>180</v>
      </c>
      <c r="F162" s="50">
        <v>498672.19</v>
      </c>
    </row>
    <row r="163" spans="1:6" x14ac:dyDescent="0.2">
      <c r="A163" s="51" t="s">
        <v>181</v>
      </c>
      <c r="B163" s="49" t="s">
        <v>165</v>
      </c>
      <c r="C163" s="49" t="s">
        <v>317</v>
      </c>
      <c r="D163" s="49" t="s">
        <v>324</v>
      </c>
      <c r="E163" s="49" t="s">
        <v>182</v>
      </c>
      <c r="F163" s="50">
        <v>498672.19</v>
      </c>
    </row>
    <row r="164" spans="1:6" ht="25.5" x14ac:dyDescent="0.2">
      <c r="A164" s="51" t="s">
        <v>325</v>
      </c>
      <c r="B164" s="49" t="s">
        <v>165</v>
      </c>
      <c r="C164" s="49" t="s">
        <v>317</v>
      </c>
      <c r="D164" s="49" t="s">
        <v>326</v>
      </c>
      <c r="E164" s="49" t="s">
        <v>168</v>
      </c>
      <c r="F164" s="50">
        <v>84469545.269999996</v>
      </c>
    </row>
    <row r="165" spans="1:6" ht="25.5" x14ac:dyDescent="0.2">
      <c r="A165" s="51" t="s">
        <v>327</v>
      </c>
      <c r="B165" s="49" t="s">
        <v>165</v>
      </c>
      <c r="C165" s="49" t="s">
        <v>317</v>
      </c>
      <c r="D165" s="49" t="s">
        <v>328</v>
      </c>
      <c r="E165" s="49" t="s">
        <v>168</v>
      </c>
      <c r="F165" s="50">
        <v>81935458.939999998</v>
      </c>
    </row>
    <row r="166" spans="1:6" x14ac:dyDescent="0.2">
      <c r="A166" s="51" t="s">
        <v>278</v>
      </c>
      <c r="B166" s="49" t="s">
        <v>165</v>
      </c>
      <c r="C166" s="49" t="s">
        <v>317</v>
      </c>
      <c r="D166" s="49" t="s">
        <v>328</v>
      </c>
      <c r="E166" s="49" t="s">
        <v>279</v>
      </c>
      <c r="F166" s="50">
        <v>8822392.7599999998</v>
      </c>
    </row>
    <row r="167" spans="1:6" x14ac:dyDescent="0.2">
      <c r="A167" s="51" t="s">
        <v>280</v>
      </c>
      <c r="B167" s="49" t="s">
        <v>165</v>
      </c>
      <c r="C167" s="49" t="s">
        <v>317</v>
      </c>
      <c r="D167" s="49" t="s">
        <v>328</v>
      </c>
      <c r="E167" s="49" t="s">
        <v>281</v>
      </c>
      <c r="F167" s="50">
        <v>8822392.7599999998</v>
      </c>
    </row>
    <row r="168" spans="1:6" x14ac:dyDescent="0.2">
      <c r="A168" s="51" t="s">
        <v>196</v>
      </c>
      <c r="B168" s="49" t="s">
        <v>165</v>
      </c>
      <c r="C168" s="49" t="s">
        <v>317</v>
      </c>
      <c r="D168" s="49" t="s">
        <v>328</v>
      </c>
      <c r="E168" s="49" t="s">
        <v>197</v>
      </c>
      <c r="F168" s="50">
        <v>73113066.180000007</v>
      </c>
    </row>
    <row r="169" spans="1:6" x14ac:dyDescent="0.2">
      <c r="A169" s="51" t="s">
        <v>228</v>
      </c>
      <c r="B169" s="49" t="s">
        <v>165</v>
      </c>
      <c r="C169" s="49" t="s">
        <v>317</v>
      </c>
      <c r="D169" s="49" t="s">
        <v>328</v>
      </c>
      <c r="E169" s="49" t="s">
        <v>229</v>
      </c>
      <c r="F169" s="50">
        <v>73113066.180000007</v>
      </c>
    </row>
    <row r="170" spans="1:6" x14ac:dyDescent="0.2">
      <c r="A170" s="51" t="s">
        <v>329</v>
      </c>
      <c r="B170" s="49" t="s">
        <v>165</v>
      </c>
      <c r="C170" s="49" t="s">
        <v>317</v>
      </c>
      <c r="D170" s="49" t="s">
        <v>330</v>
      </c>
      <c r="E170" s="49" t="s">
        <v>168</v>
      </c>
      <c r="F170" s="50">
        <v>2534086.33</v>
      </c>
    </row>
    <row r="171" spans="1:6" x14ac:dyDescent="0.2">
      <c r="A171" s="51" t="s">
        <v>278</v>
      </c>
      <c r="B171" s="49" t="s">
        <v>165</v>
      </c>
      <c r="C171" s="49" t="s">
        <v>317</v>
      </c>
      <c r="D171" s="49" t="s">
        <v>330</v>
      </c>
      <c r="E171" s="49" t="s">
        <v>279</v>
      </c>
      <c r="F171" s="50">
        <v>272857.51</v>
      </c>
    </row>
    <row r="172" spans="1:6" x14ac:dyDescent="0.2">
      <c r="A172" s="51" t="s">
        <v>280</v>
      </c>
      <c r="B172" s="49" t="s">
        <v>165</v>
      </c>
      <c r="C172" s="49" t="s">
        <v>317</v>
      </c>
      <c r="D172" s="49" t="s">
        <v>330</v>
      </c>
      <c r="E172" s="49" t="s">
        <v>281</v>
      </c>
      <c r="F172" s="50">
        <v>272857.51</v>
      </c>
    </row>
    <row r="173" spans="1:6" x14ac:dyDescent="0.2">
      <c r="A173" s="51" t="s">
        <v>196</v>
      </c>
      <c r="B173" s="49" t="s">
        <v>165</v>
      </c>
      <c r="C173" s="49" t="s">
        <v>317</v>
      </c>
      <c r="D173" s="49" t="s">
        <v>330</v>
      </c>
      <c r="E173" s="49" t="s">
        <v>197</v>
      </c>
      <c r="F173" s="50">
        <v>2261228.8199999998</v>
      </c>
    </row>
    <row r="174" spans="1:6" x14ac:dyDescent="0.2">
      <c r="A174" s="51" t="s">
        <v>228</v>
      </c>
      <c r="B174" s="49" t="s">
        <v>165</v>
      </c>
      <c r="C174" s="49" t="s">
        <v>317</v>
      </c>
      <c r="D174" s="49" t="s">
        <v>330</v>
      </c>
      <c r="E174" s="49" t="s">
        <v>229</v>
      </c>
      <c r="F174" s="50">
        <v>2261228.8199999998</v>
      </c>
    </row>
    <row r="175" spans="1:6" x14ac:dyDescent="0.2">
      <c r="A175" s="51" t="s">
        <v>331</v>
      </c>
      <c r="B175" s="49" t="s">
        <v>165</v>
      </c>
      <c r="C175" s="49" t="s">
        <v>317</v>
      </c>
      <c r="D175" s="49" t="s">
        <v>332</v>
      </c>
      <c r="E175" s="49" t="s">
        <v>168</v>
      </c>
      <c r="F175" s="50">
        <v>0</v>
      </c>
    </row>
    <row r="176" spans="1:6" x14ac:dyDescent="0.2">
      <c r="A176" s="51" t="s">
        <v>278</v>
      </c>
      <c r="B176" s="49" t="s">
        <v>165</v>
      </c>
      <c r="C176" s="49" t="s">
        <v>317</v>
      </c>
      <c r="D176" s="49" t="s">
        <v>332</v>
      </c>
      <c r="E176" s="49" t="s">
        <v>279</v>
      </c>
      <c r="F176" s="50">
        <v>0</v>
      </c>
    </row>
    <row r="177" spans="1:6" x14ac:dyDescent="0.2">
      <c r="A177" s="51" t="s">
        <v>280</v>
      </c>
      <c r="B177" s="49" t="s">
        <v>165</v>
      </c>
      <c r="C177" s="49" t="s">
        <v>317</v>
      </c>
      <c r="D177" s="49" t="s">
        <v>332</v>
      </c>
      <c r="E177" s="49" t="s">
        <v>281</v>
      </c>
      <c r="F177" s="50">
        <v>0</v>
      </c>
    </row>
    <row r="178" spans="1:6" x14ac:dyDescent="0.2">
      <c r="A178" s="51" t="s">
        <v>173</v>
      </c>
      <c r="B178" s="49" t="s">
        <v>165</v>
      </c>
      <c r="C178" s="49" t="s">
        <v>317</v>
      </c>
      <c r="D178" s="49" t="s">
        <v>174</v>
      </c>
      <c r="E178" s="49" t="s">
        <v>168</v>
      </c>
      <c r="F178" s="50">
        <v>21520282.690000001</v>
      </c>
    </row>
    <row r="179" spans="1:6" x14ac:dyDescent="0.2">
      <c r="A179" s="51" t="s">
        <v>175</v>
      </c>
      <c r="B179" s="49" t="s">
        <v>165</v>
      </c>
      <c r="C179" s="49" t="s">
        <v>317</v>
      </c>
      <c r="D179" s="49" t="s">
        <v>176</v>
      </c>
      <c r="E179" s="49" t="s">
        <v>168</v>
      </c>
      <c r="F179" s="50">
        <v>21520282.690000001</v>
      </c>
    </row>
    <row r="180" spans="1:6" ht="25.5" x14ac:dyDescent="0.2">
      <c r="A180" s="51" t="s">
        <v>333</v>
      </c>
      <c r="B180" s="49" t="s">
        <v>165</v>
      </c>
      <c r="C180" s="49" t="s">
        <v>317</v>
      </c>
      <c r="D180" s="49" t="s">
        <v>334</v>
      </c>
      <c r="E180" s="49" t="s">
        <v>168</v>
      </c>
      <c r="F180" s="50">
        <v>3189317.74</v>
      </c>
    </row>
    <row r="181" spans="1:6" x14ac:dyDescent="0.2">
      <c r="A181" s="51" t="s">
        <v>179</v>
      </c>
      <c r="B181" s="49" t="s">
        <v>165</v>
      </c>
      <c r="C181" s="49" t="s">
        <v>317</v>
      </c>
      <c r="D181" s="49" t="s">
        <v>334</v>
      </c>
      <c r="E181" s="49" t="s">
        <v>180</v>
      </c>
      <c r="F181" s="50">
        <v>3189317.74</v>
      </c>
    </row>
    <row r="182" spans="1:6" x14ac:dyDescent="0.2">
      <c r="A182" s="51" t="s">
        <v>181</v>
      </c>
      <c r="B182" s="49" t="s">
        <v>165</v>
      </c>
      <c r="C182" s="49" t="s">
        <v>317</v>
      </c>
      <c r="D182" s="49" t="s">
        <v>334</v>
      </c>
      <c r="E182" s="49" t="s">
        <v>182</v>
      </c>
      <c r="F182" s="50">
        <v>3189317.74</v>
      </c>
    </row>
    <row r="183" spans="1:6" ht="25.5" x14ac:dyDescent="0.2">
      <c r="A183" s="51" t="s">
        <v>335</v>
      </c>
      <c r="B183" s="49" t="s">
        <v>165</v>
      </c>
      <c r="C183" s="49" t="s">
        <v>317</v>
      </c>
      <c r="D183" s="49" t="s">
        <v>336</v>
      </c>
      <c r="E183" s="49" t="s">
        <v>168</v>
      </c>
      <c r="F183" s="50">
        <v>402420.83</v>
      </c>
    </row>
    <row r="184" spans="1:6" x14ac:dyDescent="0.2">
      <c r="A184" s="51" t="s">
        <v>179</v>
      </c>
      <c r="B184" s="49" t="s">
        <v>165</v>
      </c>
      <c r="C184" s="49" t="s">
        <v>317</v>
      </c>
      <c r="D184" s="49" t="s">
        <v>336</v>
      </c>
      <c r="E184" s="49" t="s">
        <v>180</v>
      </c>
      <c r="F184" s="50">
        <v>402420.83</v>
      </c>
    </row>
    <row r="185" spans="1:6" x14ac:dyDescent="0.2">
      <c r="A185" s="51" t="s">
        <v>181</v>
      </c>
      <c r="B185" s="49" t="s">
        <v>165</v>
      </c>
      <c r="C185" s="49" t="s">
        <v>317</v>
      </c>
      <c r="D185" s="49" t="s">
        <v>336</v>
      </c>
      <c r="E185" s="49" t="s">
        <v>182</v>
      </c>
      <c r="F185" s="50">
        <v>402420.83</v>
      </c>
    </row>
    <row r="186" spans="1:6" x14ac:dyDescent="0.2">
      <c r="A186" s="51" t="s">
        <v>337</v>
      </c>
      <c r="B186" s="49" t="s">
        <v>165</v>
      </c>
      <c r="C186" s="49" t="s">
        <v>317</v>
      </c>
      <c r="D186" s="49" t="s">
        <v>338</v>
      </c>
      <c r="E186" s="49" t="s">
        <v>168</v>
      </c>
      <c r="F186" s="50">
        <v>120139.58</v>
      </c>
    </row>
    <row r="187" spans="1:6" x14ac:dyDescent="0.2">
      <c r="A187" s="51" t="s">
        <v>179</v>
      </c>
      <c r="B187" s="49" t="s">
        <v>165</v>
      </c>
      <c r="C187" s="49" t="s">
        <v>317</v>
      </c>
      <c r="D187" s="49" t="s">
        <v>338</v>
      </c>
      <c r="E187" s="49" t="s">
        <v>180</v>
      </c>
      <c r="F187" s="50">
        <v>120139.58</v>
      </c>
    </row>
    <row r="188" spans="1:6" x14ac:dyDescent="0.2">
      <c r="A188" s="51" t="s">
        <v>181</v>
      </c>
      <c r="B188" s="49" t="s">
        <v>165</v>
      </c>
      <c r="C188" s="49" t="s">
        <v>317</v>
      </c>
      <c r="D188" s="49" t="s">
        <v>338</v>
      </c>
      <c r="E188" s="49" t="s">
        <v>182</v>
      </c>
      <c r="F188" s="50">
        <v>120139.58</v>
      </c>
    </row>
    <row r="189" spans="1:6" x14ac:dyDescent="0.2">
      <c r="A189" s="51" t="s">
        <v>339</v>
      </c>
      <c r="B189" s="49" t="s">
        <v>165</v>
      </c>
      <c r="C189" s="49" t="s">
        <v>317</v>
      </c>
      <c r="D189" s="49" t="s">
        <v>340</v>
      </c>
      <c r="E189" s="49" t="s">
        <v>168</v>
      </c>
      <c r="F189" s="50">
        <v>17661666.670000002</v>
      </c>
    </row>
    <row r="190" spans="1:6" x14ac:dyDescent="0.2">
      <c r="A190" s="51" t="s">
        <v>278</v>
      </c>
      <c r="B190" s="49" t="s">
        <v>165</v>
      </c>
      <c r="C190" s="49" t="s">
        <v>317</v>
      </c>
      <c r="D190" s="49" t="s">
        <v>340</v>
      </c>
      <c r="E190" s="49" t="s">
        <v>279</v>
      </c>
      <c r="F190" s="50">
        <v>6646666.6699999999</v>
      </c>
    </row>
    <row r="191" spans="1:6" x14ac:dyDescent="0.2">
      <c r="A191" s="51" t="s">
        <v>280</v>
      </c>
      <c r="B191" s="49" t="s">
        <v>165</v>
      </c>
      <c r="C191" s="49" t="s">
        <v>317</v>
      </c>
      <c r="D191" s="49" t="s">
        <v>340</v>
      </c>
      <c r="E191" s="49" t="s">
        <v>281</v>
      </c>
      <c r="F191" s="50">
        <v>6646666.6699999999</v>
      </c>
    </row>
    <row r="192" spans="1:6" x14ac:dyDescent="0.2">
      <c r="A192" s="51" t="s">
        <v>196</v>
      </c>
      <c r="B192" s="49" t="s">
        <v>165</v>
      </c>
      <c r="C192" s="49" t="s">
        <v>317</v>
      </c>
      <c r="D192" s="49" t="s">
        <v>340</v>
      </c>
      <c r="E192" s="49" t="s">
        <v>197</v>
      </c>
      <c r="F192" s="50">
        <v>11015000</v>
      </c>
    </row>
    <row r="193" spans="1:6" x14ac:dyDescent="0.2">
      <c r="A193" s="51" t="s">
        <v>228</v>
      </c>
      <c r="B193" s="49" t="s">
        <v>165</v>
      </c>
      <c r="C193" s="49" t="s">
        <v>317</v>
      </c>
      <c r="D193" s="49" t="s">
        <v>340</v>
      </c>
      <c r="E193" s="49" t="s">
        <v>229</v>
      </c>
      <c r="F193" s="50">
        <v>11015000</v>
      </c>
    </row>
    <row r="194" spans="1:6" x14ac:dyDescent="0.2">
      <c r="A194" s="51" t="s">
        <v>240</v>
      </c>
      <c r="B194" s="49" t="s">
        <v>165</v>
      </c>
      <c r="C194" s="49" t="s">
        <v>317</v>
      </c>
      <c r="D194" s="49" t="s">
        <v>241</v>
      </c>
      <c r="E194" s="49" t="s">
        <v>168</v>
      </c>
      <c r="F194" s="50">
        <v>146737.87</v>
      </c>
    </row>
    <row r="195" spans="1:6" x14ac:dyDescent="0.2">
      <c r="A195" s="51" t="s">
        <v>179</v>
      </c>
      <c r="B195" s="49" t="s">
        <v>165</v>
      </c>
      <c r="C195" s="49" t="s">
        <v>317</v>
      </c>
      <c r="D195" s="49" t="s">
        <v>241</v>
      </c>
      <c r="E195" s="49" t="s">
        <v>180</v>
      </c>
      <c r="F195" s="50">
        <v>72000</v>
      </c>
    </row>
    <row r="196" spans="1:6" x14ac:dyDescent="0.2">
      <c r="A196" s="51" t="s">
        <v>181</v>
      </c>
      <c r="B196" s="49" t="s">
        <v>165</v>
      </c>
      <c r="C196" s="49" t="s">
        <v>317</v>
      </c>
      <c r="D196" s="49" t="s">
        <v>241</v>
      </c>
      <c r="E196" s="49" t="s">
        <v>182</v>
      </c>
      <c r="F196" s="50">
        <v>72000</v>
      </c>
    </row>
    <row r="197" spans="1:6" x14ac:dyDescent="0.2">
      <c r="A197" s="51" t="s">
        <v>196</v>
      </c>
      <c r="B197" s="49" t="s">
        <v>165</v>
      </c>
      <c r="C197" s="49" t="s">
        <v>317</v>
      </c>
      <c r="D197" s="49" t="s">
        <v>241</v>
      </c>
      <c r="E197" s="49" t="s">
        <v>197</v>
      </c>
      <c r="F197" s="50">
        <v>74737.87</v>
      </c>
    </row>
    <row r="198" spans="1:6" x14ac:dyDescent="0.2">
      <c r="A198" s="51" t="s">
        <v>242</v>
      </c>
      <c r="B198" s="49" t="s">
        <v>165</v>
      </c>
      <c r="C198" s="49" t="s">
        <v>317</v>
      </c>
      <c r="D198" s="49" t="s">
        <v>241</v>
      </c>
      <c r="E198" s="49" t="s">
        <v>243</v>
      </c>
      <c r="F198" s="50">
        <v>74737.87</v>
      </c>
    </row>
    <row r="199" spans="1:6" x14ac:dyDescent="0.2">
      <c r="A199" s="51" t="s">
        <v>341</v>
      </c>
      <c r="B199" s="49" t="s">
        <v>165</v>
      </c>
      <c r="C199" s="49" t="s">
        <v>342</v>
      </c>
      <c r="D199" s="49" t="s">
        <v>167</v>
      </c>
      <c r="E199" s="49" t="s">
        <v>168</v>
      </c>
      <c r="F199" s="50">
        <v>2933273.89</v>
      </c>
    </row>
    <row r="200" spans="1:6" x14ac:dyDescent="0.2">
      <c r="A200" s="51" t="s">
        <v>173</v>
      </c>
      <c r="B200" s="49" t="s">
        <v>165</v>
      </c>
      <c r="C200" s="49" t="s">
        <v>342</v>
      </c>
      <c r="D200" s="49" t="s">
        <v>174</v>
      </c>
      <c r="E200" s="49" t="s">
        <v>168</v>
      </c>
      <c r="F200" s="50">
        <v>2933273.89</v>
      </c>
    </row>
    <row r="201" spans="1:6" x14ac:dyDescent="0.2">
      <c r="A201" s="51" t="s">
        <v>175</v>
      </c>
      <c r="B201" s="49" t="s">
        <v>165</v>
      </c>
      <c r="C201" s="49" t="s">
        <v>342</v>
      </c>
      <c r="D201" s="49" t="s">
        <v>176</v>
      </c>
      <c r="E201" s="49" t="s">
        <v>168</v>
      </c>
      <c r="F201" s="50">
        <v>2933273.89</v>
      </c>
    </row>
    <row r="202" spans="1:6" x14ac:dyDescent="0.2">
      <c r="A202" s="51" t="s">
        <v>343</v>
      </c>
      <c r="B202" s="49" t="s">
        <v>165</v>
      </c>
      <c r="C202" s="49" t="s">
        <v>342</v>
      </c>
      <c r="D202" s="49" t="s">
        <v>344</v>
      </c>
      <c r="E202" s="49" t="s">
        <v>168</v>
      </c>
      <c r="F202" s="50">
        <v>999087.2</v>
      </c>
    </row>
    <row r="203" spans="1:6" x14ac:dyDescent="0.2">
      <c r="A203" s="51" t="s">
        <v>179</v>
      </c>
      <c r="B203" s="49" t="s">
        <v>165</v>
      </c>
      <c r="C203" s="49" t="s">
        <v>342</v>
      </c>
      <c r="D203" s="49" t="s">
        <v>344</v>
      </c>
      <c r="E203" s="49" t="s">
        <v>180</v>
      </c>
      <c r="F203" s="50">
        <v>793480.2</v>
      </c>
    </row>
    <row r="204" spans="1:6" x14ac:dyDescent="0.2">
      <c r="A204" s="51" t="s">
        <v>181</v>
      </c>
      <c r="B204" s="49" t="s">
        <v>165</v>
      </c>
      <c r="C204" s="49" t="s">
        <v>342</v>
      </c>
      <c r="D204" s="49" t="s">
        <v>344</v>
      </c>
      <c r="E204" s="49" t="s">
        <v>182</v>
      </c>
      <c r="F204" s="50">
        <v>793480.2</v>
      </c>
    </row>
    <row r="205" spans="1:6" x14ac:dyDescent="0.2">
      <c r="A205" s="51" t="s">
        <v>196</v>
      </c>
      <c r="B205" s="49" t="s">
        <v>165</v>
      </c>
      <c r="C205" s="49" t="s">
        <v>342</v>
      </c>
      <c r="D205" s="49" t="s">
        <v>344</v>
      </c>
      <c r="E205" s="49" t="s">
        <v>197</v>
      </c>
      <c r="F205" s="50">
        <v>205607</v>
      </c>
    </row>
    <row r="206" spans="1:6" x14ac:dyDescent="0.2">
      <c r="A206" s="51" t="s">
        <v>228</v>
      </c>
      <c r="B206" s="49" t="s">
        <v>165</v>
      </c>
      <c r="C206" s="49" t="s">
        <v>342</v>
      </c>
      <c r="D206" s="49" t="s">
        <v>344</v>
      </c>
      <c r="E206" s="49" t="s">
        <v>229</v>
      </c>
      <c r="F206" s="50">
        <v>205607</v>
      </c>
    </row>
    <row r="207" spans="1:6" x14ac:dyDescent="0.2">
      <c r="A207" s="51" t="s">
        <v>345</v>
      </c>
      <c r="B207" s="49" t="s">
        <v>165</v>
      </c>
      <c r="C207" s="49" t="s">
        <v>342</v>
      </c>
      <c r="D207" s="49" t="s">
        <v>346</v>
      </c>
      <c r="E207" s="49" t="s">
        <v>168</v>
      </c>
      <c r="F207" s="50">
        <v>917786.69</v>
      </c>
    </row>
    <row r="208" spans="1:6" ht="25.5" x14ac:dyDescent="0.2">
      <c r="A208" s="51" t="s">
        <v>222</v>
      </c>
      <c r="B208" s="49" t="s">
        <v>165</v>
      </c>
      <c r="C208" s="49" t="s">
        <v>342</v>
      </c>
      <c r="D208" s="49" t="s">
        <v>346</v>
      </c>
      <c r="E208" s="49" t="s">
        <v>223</v>
      </c>
      <c r="F208" s="50">
        <v>702149.16</v>
      </c>
    </row>
    <row r="209" spans="1:6" x14ac:dyDescent="0.2">
      <c r="A209" s="51" t="s">
        <v>224</v>
      </c>
      <c r="B209" s="49" t="s">
        <v>165</v>
      </c>
      <c r="C209" s="49" t="s">
        <v>342</v>
      </c>
      <c r="D209" s="49" t="s">
        <v>346</v>
      </c>
      <c r="E209" s="49" t="s">
        <v>225</v>
      </c>
      <c r="F209" s="50">
        <v>702149.16</v>
      </c>
    </row>
    <row r="210" spans="1:6" x14ac:dyDescent="0.2">
      <c r="A210" s="51" t="s">
        <v>179</v>
      </c>
      <c r="B210" s="49" t="s">
        <v>165</v>
      </c>
      <c r="C210" s="49" t="s">
        <v>342</v>
      </c>
      <c r="D210" s="49" t="s">
        <v>346</v>
      </c>
      <c r="E210" s="49" t="s">
        <v>180</v>
      </c>
      <c r="F210" s="50">
        <v>215637.53</v>
      </c>
    </row>
    <row r="211" spans="1:6" x14ac:dyDescent="0.2">
      <c r="A211" s="51" t="s">
        <v>181</v>
      </c>
      <c r="B211" s="49" t="s">
        <v>165</v>
      </c>
      <c r="C211" s="49" t="s">
        <v>342</v>
      </c>
      <c r="D211" s="49" t="s">
        <v>346</v>
      </c>
      <c r="E211" s="49" t="s">
        <v>182</v>
      </c>
      <c r="F211" s="50">
        <v>215637.53</v>
      </c>
    </row>
    <row r="212" spans="1:6" ht="25.5" x14ac:dyDescent="0.2">
      <c r="A212" s="51" t="s">
        <v>347</v>
      </c>
      <c r="B212" s="49" t="s">
        <v>165</v>
      </c>
      <c r="C212" s="49" t="s">
        <v>342</v>
      </c>
      <c r="D212" s="49" t="s">
        <v>348</v>
      </c>
      <c r="E212" s="49" t="s">
        <v>168</v>
      </c>
      <c r="F212" s="50">
        <v>1000000</v>
      </c>
    </row>
    <row r="213" spans="1:6" x14ac:dyDescent="0.2">
      <c r="A213" s="51" t="s">
        <v>179</v>
      </c>
      <c r="B213" s="49" t="s">
        <v>165</v>
      </c>
      <c r="C213" s="49" t="s">
        <v>342</v>
      </c>
      <c r="D213" s="49" t="s">
        <v>348</v>
      </c>
      <c r="E213" s="49" t="s">
        <v>180</v>
      </c>
      <c r="F213" s="50">
        <v>1000000</v>
      </c>
    </row>
    <row r="214" spans="1:6" x14ac:dyDescent="0.2">
      <c r="A214" s="51" t="s">
        <v>181</v>
      </c>
      <c r="B214" s="49" t="s">
        <v>165</v>
      </c>
      <c r="C214" s="49" t="s">
        <v>342</v>
      </c>
      <c r="D214" s="49" t="s">
        <v>348</v>
      </c>
      <c r="E214" s="49" t="s">
        <v>182</v>
      </c>
      <c r="F214" s="50">
        <v>1000000</v>
      </c>
    </row>
    <row r="215" spans="1:6" x14ac:dyDescent="0.2">
      <c r="A215" s="51" t="s">
        <v>349</v>
      </c>
      <c r="B215" s="49" t="s">
        <v>165</v>
      </c>
      <c r="C215" s="49" t="s">
        <v>342</v>
      </c>
      <c r="D215" s="49" t="s">
        <v>350</v>
      </c>
      <c r="E215" s="49" t="s">
        <v>168</v>
      </c>
      <c r="F215" s="50">
        <v>16400</v>
      </c>
    </row>
    <row r="216" spans="1:6" ht="25.5" x14ac:dyDescent="0.2">
      <c r="A216" s="51" t="s">
        <v>222</v>
      </c>
      <c r="B216" s="49" t="s">
        <v>165</v>
      </c>
      <c r="C216" s="49" t="s">
        <v>342</v>
      </c>
      <c r="D216" s="49" t="s">
        <v>350</v>
      </c>
      <c r="E216" s="49" t="s">
        <v>223</v>
      </c>
      <c r="F216" s="50">
        <v>16400</v>
      </c>
    </row>
    <row r="217" spans="1:6" x14ac:dyDescent="0.2">
      <c r="A217" s="51" t="s">
        <v>224</v>
      </c>
      <c r="B217" s="49" t="s">
        <v>165</v>
      </c>
      <c r="C217" s="49" t="s">
        <v>342</v>
      </c>
      <c r="D217" s="49" t="s">
        <v>350</v>
      </c>
      <c r="E217" s="49" t="s">
        <v>225</v>
      </c>
      <c r="F217" s="50">
        <v>16400</v>
      </c>
    </row>
    <row r="218" spans="1:6" x14ac:dyDescent="0.2">
      <c r="A218" s="51" t="s">
        <v>351</v>
      </c>
      <c r="B218" s="49" t="s">
        <v>165</v>
      </c>
      <c r="C218" s="49" t="s">
        <v>352</v>
      </c>
      <c r="D218" s="49" t="s">
        <v>167</v>
      </c>
      <c r="E218" s="49" t="s">
        <v>168</v>
      </c>
      <c r="F218" s="50">
        <v>106475723.72</v>
      </c>
    </row>
    <row r="219" spans="1:6" x14ac:dyDescent="0.2">
      <c r="A219" s="51" t="s">
        <v>353</v>
      </c>
      <c r="B219" s="49" t="s">
        <v>165</v>
      </c>
      <c r="C219" s="49" t="s">
        <v>352</v>
      </c>
      <c r="D219" s="49" t="s">
        <v>354</v>
      </c>
      <c r="E219" s="49" t="s">
        <v>168</v>
      </c>
      <c r="F219" s="50">
        <v>81791565.689999998</v>
      </c>
    </row>
    <row r="220" spans="1:6" x14ac:dyDescent="0.2">
      <c r="A220" s="51" t="s">
        <v>355</v>
      </c>
      <c r="B220" s="49" t="s">
        <v>165</v>
      </c>
      <c r="C220" s="49" t="s">
        <v>352</v>
      </c>
      <c r="D220" s="49" t="s">
        <v>356</v>
      </c>
      <c r="E220" s="49" t="s">
        <v>168</v>
      </c>
      <c r="F220" s="50">
        <v>19667976.710000001</v>
      </c>
    </row>
    <row r="221" spans="1:6" x14ac:dyDescent="0.2">
      <c r="A221" s="51" t="s">
        <v>179</v>
      </c>
      <c r="B221" s="49" t="s">
        <v>165</v>
      </c>
      <c r="C221" s="49" t="s">
        <v>352</v>
      </c>
      <c r="D221" s="49" t="s">
        <v>356</v>
      </c>
      <c r="E221" s="49" t="s">
        <v>180</v>
      </c>
      <c r="F221" s="50">
        <v>18734167</v>
      </c>
    </row>
    <row r="222" spans="1:6" x14ac:dyDescent="0.2">
      <c r="A222" s="51" t="s">
        <v>181</v>
      </c>
      <c r="B222" s="49" t="s">
        <v>165</v>
      </c>
      <c r="C222" s="49" t="s">
        <v>352</v>
      </c>
      <c r="D222" s="49" t="s">
        <v>356</v>
      </c>
      <c r="E222" s="49" t="s">
        <v>182</v>
      </c>
      <c r="F222" s="50">
        <v>18734167</v>
      </c>
    </row>
    <row r="223" spans="1:6" x14ac:dyDescent="0.2">
      <c r="A223" s="51" t="s">
        <v>196</v>
      </c>
      <c r="B223" s="49" t="s">
        <v>165</v>
      </c>
      <c r="C223" s="49" t="s">
        <v>352</v>
      </c>
      <c r="D223" s="49" t="s">
        <v>356</v>
      </c>
      <c r="E223" s="49" t="s">
        <v>197</v>
      </c>
      <c r="F223" s="50">
        <v>933809.71</v>
      </c>
    </row>
    <row r="224" spans="1:6" x14ac:dyDescent="0.2">
      <c r="A224" s="51" t="s">
        <v>242</v>
      </c>
      <c r="B224" s="49" t="s">
        <v>165</v>
      </c>
      <c r="C224" s="49" t="s">
        <v>352</v>
      </c>
      <c r="D224" s="49" t="s">
        <v>356</v>
      </c>
      <c r="E224" s="49" t="s">
        <v>243</v>
      </c>
      <c r="F224" s="50">
        <v>46685</v>
      </c>
    </row>
    <row r="225" spans="1:6" x14ac:dyDescent="0.2">
      <c r="A225" s="51" t="s">
        <v>228</v>
      </c>
      <c r="B225" s="49" t="s">
        <v>165</v>
      </c>
      <c r="C225" s="49" t="s">
        <v>352</v>
      </c>
      <c r="D225" s="49" t="s">
        <v>356</v>
      </c>
      <c r="E225" s="49" t="s">
        <v>229</v>
      </c>
      <c r="F225" s="50">
        <v>887124.71</v>
      </c>
    </row>
    <row r="226" spans="1:6" x14ac:dyDescent="0.2">
      <c r="A226" s="51" t="s">
        <v>357</v>
      </c>
      <c r="B226" s="49" t="s">
        <v>165</v>
      </c>
      <c r="C226" s="49" t="s">
        <v>352</v>
      </c>
      <c r="D226" s="49" t="s">
        <v>358</v>
      </c>
      <c r="E226" s="49" t="s">
        <v>168</v>
      </c>
      <c r="F226" s="50">
        <v>447629.33</v>
      </c>
    </row>
    <row r="227" spans="1:6" x14ac:dyDescent="0.2">
      <c r="A227" s="51" t="s">
        <v>179</v>
      </c>
      <c r="B227" s="49" t="s">
        <v>165</v>
      </c>
      <c r="C227" s="49" t="s">
        <v>352</v>
      </c>
      <c r="D227" s="49" t="s">
        <v>358</v>
      </c>
      <c r="E227" s="49" t="s">
        <v>180</v>
      </c>
      <c r="F227" s="50">
        <v>447629.33</v>
      </c>
    </row>
    <row r="228" spans="1:6" x14ac:dyDescent="0.2">
      <c r="A228" s="51" t="s">
        <v>181</v>
      </c>
      <c r="B228" s="49" t="s">
        <v>165</v>
      </c>
      <c r="C228" s="49" t="s">
        <v>352</v>
      </c>
      <c r="D228" s="49" t="s">
        <v>358</v>
      </c>
      <c r="E228" s="49" t="s">
        <v>182</v>
      </c>
      <c r="F228" s="50">
        <v>447629.33</v>
      </c>
    </row>
    <row r="229" spans="1:6" x14ac:dyDescent="0.2">
      <c r="A229" s="51" t="s">
        <v>359</v>
      </c>
      <c r="B229" s="49" t="s">
        <v>165</v>
      </c>
      <c r="C229" s="49" t="s">
        <v>352</v>
      </c>
      <c r="D229" s="49" t="s">
        <v>360</v>
      </c>
      <c r="E229" s="49" t="s">
        <v>168</v>
      </c>
      <c r="F229" s="50">
        <v>37822246.729999997</v>
      </c>
    </row>
    <row r="230" spans="1:6" x14ac:dyDescent="0.2">
      <c r="A230" s="51" t="s">
        <v>179</v>
      </c>
      <c r="B230" s="49" t="s">
        <v>165</v>
      </c>
      <c r="C230" s="49" t="s">
        <v>352</v>
      </c>
      <c r="D230" s="49" t="s">
        <v>360</v>
      </c>
      <c r="E230" s="49" t="s">
        <v>180</v>
      </c>
      <c r="F230" s="50">
        <v>37774759.729999997</v>
      </c>
    </row>
    <row r="231" spans="1:6" x14ac:dyDescent="0.2">
      <c r="A231" s="51" t="s">
        <v>181</v>
      </c>
      <c r="B231" s="49" t="s">
        <v>165</v>
      </c>
      <c r="C231" s="49" t="s">
        <v>352</v>
      </c>
      <c r="D231" s="49" t="s">
        <v>360</v>
      </c>
      <c r="E231" s="49" t="s">
        <v>182</v>
      </c>
      <c r="F231" s="50">
        <v>37774759.729999997</v>
      </c>
    </row>
    <row r="232" spans="1:6" x14ac:dyDescent="0.2">
      <c r="A232" s="51" t="s">
        <v>196</v>
      </c>
      <c r="B232" s="49" t="s">
        <v>165</v>
      </c>
      <c r="C232" s="49" t="s">
        <v>352</v>
      </c>
      <c r="D232" s="49" t="s">
        <v>360</v>
      </c>
      <c r="E232" s="49" t="s">
        <v>197</v>
      </c>
      <c r="F232" s="50">
        <v>47487</v>
      </c>
    </row>
    <row r="233" spans="1:6" x14ac:dyDescent="0.2">
      <c r="A233" s="51" t="s">
        <v>228</v>
      </c>
      <c r="B233" s="49" t="s">
        <v>165</v>
      </c>
      <c r="C233" s="49" t="s">
        <v>352</v>
      </c>
      <c r="D233" s="49" t="s">
        <v>360</v>
      </c>
      <c r="E233" s="49" t="s">
        <v>229</v>
      </c>
      <c r="F233" s="50">
        <v>47487</v>
      </c>
    </row>
    <row r="234" spans="1:6" x14ac:dyDescent="0.2">
      <c r="A234" s="51" t="s">
        <v>361</v>
      </c>
      <c r="B234" s="49" t="s">
        <v>165</v>
      </c>
      <c r="C234" s="49" t="s">
        <v>352</v>
      </c>
      <c r="D234" s="49" t="s">
        <v>362</v>
      </c>
      <c r="E234" s="49" t="s">
        <v>168</v>
      </c>
      <c r="F234" s="50">
        <v>2947853.66</v>
      </c>
    </row>
    <row r="235" spans="1:6" x14ac:dyDescent="0.2">
      <c r="A235" s="51" t="s">
        <v>179</v>
      </c>
      <c r="B235" s="49" t="s">
        <v>165</v>
      </c>
      <c r="C235" s="49" t="s">
        <v>352</v>
      </c>
      <c r="D235" s="49" t="s">
        <v>362</v>
      </c>
      <c r="E235" s="49" t="s">
        <v>180</v>
      </c>
      <c r="F235" s="50">
        <v>2947853.66</v>
      </c>
    </row>
    <row r="236" spans="1:6" x14ac:dyDescent="0.2">
      <c r="A236" s="51" t="s">
        <v>181</v>
      </c>
      <c r="B236" s="49" t="s">
        <v>165</v>
      </c>
      <c r="C236" s="49" t="s">
        <v>352</v>
      </c>
      <c r="D236" s="49" t="s">
        <v>362</v>
      </c>
      <c r="E236" s="49" t="s">
        <v>182</v>
      </c>
      <c r="F236" s="50">
        <v>2947853.66</v>
      </c>
    </row>
    <row r="237" spans="1:6" ht="25.5" x14ac:dyDescent="0.2">
      <c r="A237" s="51" t="s">
        <v>363</v>
      </c>
      <c r="B237" s="49" t="s">
        <v>165</v>
      </c>
      <c r="C237" s="49" t="s">
        <v>352</v>
      </c>
      <c r="D237" s="49" t="s">
        <v>364</v>
      </c>
      <c r="E237" s="49" t="s">
        <v>168</v>
      </c>
      <c r="F237" s="50">
        <v>43222</v>
      </c>
    </row>
    <row r="238" spans="1:6" x14ac:dyDescent="0.2">
      <c r="A238" s="51" t="s">
        <v>179</v>
      </c>
      <c r="B238" s="49" t="s">
        <v>165</v>
      </c>
      <c r="C238" s="49" t="s">
        <v>352</v>
      </c>
      <c r="D238" s="49" t="s">
        <v>364</v>
      </c>
      <c r="E238" s="49" t="s">
        <v>180</v>
      </c>
      <c r="F238" s="50">
        <v>43222</v>
      </c>
    </row>
    <row r="239" spans="1:6" x14ac:dyDescent="0.2">
      <c r="A239" s="51" t="s">
        <v>181</v>
      </c>
      <c r="B239" s="49" t="s">
        <v>165</v>
      </c>
      <c r="C239" s="49" t="s">
        <v>352</v>
      </c>
      <c r="D239" s="49" t="s">
        <v>364</v>
      </c>
      <c r="E239" s="49" t="s">
        <v>182</v>
      </c>
      <c r="F239" s="50">
        <v>43222</v>
      </c>
    </row>
    <row r="240" spans="1:6" ht="25.5" x14ac:dyDescent="0.2">
      <c r="A240" s="51" t="s">
        <v>272</v>
      </c>
      <c r="B240" s="49" t="s">
        <v>165</v>
      </c>
      <c r="C240" s="49" t="s">
        <v>352</v>
      </c>
      <c r="D240" s="49" t="s">
        <v>365</v>
      </c>
      <c r="E240" s="49" t="s">
        <v>168</v>
      </c>
      <c r="F240" s="50">
        <v>6262740.3200000003</v>
      </c>
    </row>
    <row r="241" spans="1:6" x14ac:dyDescent="0.2">
      <c r="A241" s="51" t="s">
        <v>179</v>
      </c>
      <c r="B241" s="49" t="s">
        <v>165</v>
      </c>
      <c r="C241" s="49" t="s">
        <v>352</v>
      </c>
      <c r="D241" s="49" t="s">
        <v>365</v>
      </c>
      <c r="E241" s="49" t="s">
        <v>180</v>
      </c>
      <c r="F241" s="50">
        <v>6262740.3200000003</v>
      </c>
    </row>
    <row r="242" spans="1:6" x14ac:dyDescent="0.2">
      <c r="A242" s="51" t="s">
        <v>181</v>
      </c>
      <c r="B242" s="49" t="s">
        <v>165</v>
      </c>
      <c r="C242" s="49" t="s">
        <v>352</v>
      </c>
      <c r="D242" s="49" t="s">
        <v>365</v>
      </c>
      <c r="E242" s="49" t="s">
        <v>182</v>
      </c>
      <c r="F242" s="50">
        <v>6262740.3200000003</v>
      </c>
    </row>
    <row r="243" spans="1:6" ht="25.5" x14ac:dyDescent="0.2">
      <c r="A243" s="51" t="s">
        <v>274</v>
      </c>
      <c r="B243" s="49" t="s">
        <v>165</v>
      </c>
      <c r="C243" s="49" t="s">
        <v>352</v>
      </c>
      <c r="D243" s="49" t="s">
        <v>366</v>
      </c>
      <c r="E243" s="49" t="s">
        <v>168</v>
      </c>
      <c r="F243" s="50">
        <v>3739288.9</v>
      </c>
    </row>
    <row r="244" spans="1:6" x14ac:dyDescent="0.2">
      <c r="A244" s="51" t="s">
        <v>179</v>
      </c>
      <c r="B244" s="49" t="s">
        <v>165</v>
      </c>
      <c r="C244" s="49" t="s">
        <v>352</v>
      </c>
      <c r="D244" s="49" t="s">
        <v>366</v>
      </c>
      <c r="E244" s="49" t="s">
        <v>180</v>
      </c>
      <c r="F244" s="50">
        <v>3739288.9</v>
      </c>
    </row>
    <row r="245" spans="1:6" x14ac:dyDescent="0.2">
      <c r="A245" s="51" t="s">
        <v>181</v>
      </c>
      <c r="B245" s="49" t="s">
        <v>165</v>
      </c>
      <c r="C245" s="49" t="s">
        <v>352</v>
      </c>
      <c r="D245" s="49" t="s">
        <v>366</v>
      </c>
      <c r="E245" s="49" t="s">
        <v>182</v>
      </c>
      <c r="F245" s="50">
        <v>3739288.9</v>
      </c>
    </row>
    <row r="246" spans="1:6" x14ac:dyDescent="0.2">
      <c r="A246" s="51" t="s">
        <v>367</v>
      </c>
      <c r="B246" s="49" t="s">
        <v>165</v>
      </c>
      <c r="C246" s="49" t="s">
        <v>352</v>
      </c>
      <c r="D246" s="49" t="s">
        <v>368</v>
      </c>
      <c r="E246" s="49" t="s">
        <v>168</v>
      </c>
      <c r="F246" s="50">
        <v>0</v>
      </c>
    </row>
    <row r="247" spans="1:6" x14ac:dyDescent="0.2">
      <c r="A247" s="51" t="s">
        <v>179</v>
      </c>
      <c r="B247" s="49" t="s">
        <v>165</v>
      </c>
      <c r="C247" s="49" t="s">
        <v>352</v>
      </c>
      <c r="D247" s="49" t="s">
        <v>368</v>
      </c>
      <c r="E247" s="49" t="s">
        <v>180</v>
      </c>
      <c r="F247" s="50">
        <v>0</v>
      </c>
    </row>
    <row r="248" spans="1:6" x14ac:dyDescent="0.2">
      <c r="A248" s="51" t="s">
        <v>181</v>
      </c>
      <c r="B248" s="49" t="s">
        <v>165</v>
      </c>
      <c r="C248" s="49" t="s">
        <v>352</v>
      </c>
      <c r="D248" s="49" t="s">
        <v>368</v>
      </c>
      <c r="E248" s="49" t="s">
        <v>182</v>
      </c>
      <c r="F248" s="50">
        <v>0</v>
      </c>
    </row>
    <row r="249" spans="1:6" ht="25.5" x14ac:dyDescent="0.2">
      <c r="A249" s="51" t="s">
        <v>369</v>
      </c>
      <c r="B249" s="49" t="s">
        <v>165</v>
      </c>
      <c r="C249" s="49" t="s">
        <v>352</v>
      </c>
      <c r="D249" s="49" t="s">
        <v>370</v>
      </c>
      <c r="E249" s="49" t="s">
        <v>168</v>
      </c>
      <c r="F249" s="50">
        <v>7000000</v>
      </c>
    </row>
    <row r="250" spans="1:6" x14ac:dyDescent="0.2">
      <c r="A250" s="51" t="s">
        <v>234</v>
      </c>
      <c r="B250" s="49" t="s">
        <v>165</v>
      </c>
      <c r="C250" s="49" t="s">
        <v>352</v>
      </c>
      <c r="D250" s="49" t="s">
        <v>370</v>
      </c>
      <c r="E250" s="49" t="s">
        <v>235</v>
      </c>
      <c r="F250" s="50">
        <v>7000000</v>
      </c>
    </row>
    <row r="251" spans="1:6" ht="25.5" x14ac:dyDescent="0.2">
      <c r="A251" s="51" t="s">
        <v>371</v>
      </c>
      <c r="B251" s="49" t="s">
        <v>165</v>
      </c>
      <c r="C251" s="49" t="s">
        <v>352</v>
      </c>
      <c r="D251" s="49" t="s">
        <v>370</v>
      </c>
      <c r="E251" s="49" t="s">
        <v>372</v>
      </c>
      <c r="F251" s="50">
        <v>7000000</v>
      </c>
    </row>
    <row r="252" spans="1:6" x14ac:dyDescent="0.2">
      <c r="A252" s="51" t="s">
        <v>373</v>
      </c>
      <c r="B252" s="49" t="s">
        <v>165</v>
      </c>
      <c r="C252" s="49" t="s">
        <v>352</v>
      </c>
      <c r="D252" s="49" t="s">
        <v>374</v>
      </c>
      <c r="E252" s="49" t="s">
        <v>168</v>
      </c>
      <c r="F252" s="50">
        <v>18084.240000000002</v>
      </c>
    </row>
    <row r="253" spans="1:6" x14ac:dyDescent="0.2">
      <c r="A253" s="51" t="s">
        <v>179</v>
      </c>
      <c r="B253" s="49" t="s">
        <v>165</v>
      </c>
      <c r="C253" s="49" t="s">
        <v>352</v>
      </c>
      <c r="D253" s="49" t="s">
        <v>374</v>
      </c>
      <c r="E253" s="49" t="s">
        <v>180</v>
      </c>
      <c r="F253" s="50">
        <v>18084.240000000002</v>
      </c>
    </row>
    <row r="254" spans="1:6" x14ac:dyDescent="0.2">
      <c r="A254" s="51" t="s">
        <v>181</v>
      </c>
      <c r="B254" s="49" t="s">
        <v>165</v>
      </c>
      <c r="C254" s="49" t="s">
        <v>352</v>
      </c>
      <c r="D254" s="49" t="s">
        <v>374</v>
      </c>
      <c r="E254" s="49" t="s">
        <v>182</v>
      </c>
      <c r="F254" s="50">
        <v>18084.240000000002</v>
      </c>
    </row>
    <row r="255" spans="1:6" x14ac:dyDescent="0.2">
      <c r="A255" s="51" t="s">
        <v>375</v>
      </c>
      <c r="B255" s="49" t="s">
        <v>165</v>
      </c>
      <c r="C255" s="49" t="s">
        <v>352</v>
      </c>
      <c r="D255" s="49" t="s">
        <v>376</v>
      </c>
      <c r="E255" s="49" t="s">
        <v>168</v>
      </c>
      <c r="F255" s="50">
        <v>1000000</v>
      </c>
    </row>
    <row r="256" spans="1:6" x14ac:dyDescent="0.2">
      <c r="A256" s="51" t="s">
        <v>179</v>
      </c>
      <c r="B256" s="49" t="s">
        <v>165</v>
      </c>
      <c r="C256" s="49" t="s">
        <v>352</v>
      </c>
      <c r="D256" s="49" t="s">
        <v>376</v>
      </c>
      <c r="E256" s="49" t="s">
        <v>180</v>
      </c>
      <c r="F256" s="50">
        <v>1000000</v>
      </c>
    </row>
    <row r="257" spans="1:6" x14ac:dyDescent="0.2">
      <c r="A257" s="51" t="s">
        <v>181</v>
      </c>
      <c r="B257" s="49" t="s">
        <v>165</v>
      </c>
      <c r="C257" s="49" t="s">
        <v>352</v>
      </c>
      <c r="D257" s="49" t="s">
        <v>376</v>
      </c>
      <c r="E257" s="49" t="s">
        <v>182</v>
      </c>
      <c r="F257" s="50">
        <v>1000000</v>
      </c>
    </row>
    <row r="258" spans="1:6" x14ac:dyDescent="0.2">
      <c r="A258" s="51" t="s">
        <v>377</v>
      </c>
      <c r="B258" s="49" t="s">
        <v>165</v>
      </c>
      <c r="C258" s="49" t="s">
        <v>352</v>
      </c>
      <c r="D258" s="49" t="s">
        <v>378</v>
      </c>
      <c r="E258" s="49" t="s">
        <v>168</v>
      </c>
      <c r="F258" s="50">
        <v>1842523.8</v>
      </c>
    </row>
    <row r="259" spans="1:6" x14ac:dyDescent="0.2">
      <c r="A259" s="51" t="s">
        <v>179</v>
      </c>
      <c r="B259" s="49" t="s">
        <v>165</v>
      </c>
      <c r="C259" s="49" t="s">
        <v>352</v>
      </c>
      <c r="D259" s="49" t="s">
        <v>378</v>
      </c>
      <c r="E259" s="49" t="s">
        <v>180</v>
      </c>
      <c r="F259" s="50">
        <v>1842523.8</v>
      </c>
    </row>
    <row r="260" spans="1:6" x14ac:dyDescent="0.2">
      <c r="A260" s="51" t="s">
        <v>181</v>
      </c>
      <c r="B260" s="49" t="s">
        <v>165</v>
      </c>
      <c r="C260" s="49" t="s">
        <v>352</v>
      </c>
      <c r="D260" s="49" t="s">
        <v>378</v>
      </c>
      <c r="E260" s="49" t="s">
        <v>182</v>
      </c>
      <c r="F260" s="50">
        <v>1842523.8</v>
      </c>
    </row>
    <row r="261" spans="1:6" x14ac:dyDescent="0.2">
      <c r="A261" s="51" t="s">
        <v>379</v>
      </c>
      <c r="B261" s="49" t="s">
        <v>165</v>
      </c>
      <c r="C261" s="49" t="s">
        <v>352</v>
      </c>
      <c r="D261" s="49" t="s">
        <v>380</v>
      </c>
      <c r="E261" s="49" t="s">
        <v>168</v>
      </c>
      <c r="F261" s="50">
        <v>1000000</v>
      </c>
    </row>
    <row r="262" spans="1:6" x14ac:dyDescent="0.2">
      <c r="A262" s="51" t="s">
        <v>179</v>
      </c>
      <c r="B262" s="49" t="s">
        <v>165</v>
      </c>
      <c r="C262" s="49" t="s">
        <v>352</v>
      </c>
      <c r="D262" s="49" t="s">
        <v>380</v>
      </c>
      <c r="E262" s="49" t="s">
        <v>180</v>
      </c>
      <c r="F262" s="50">
        <v>1000000</v>
      </c>
    </row>
    <row r="263" spans="1:6" x14ac:dyDescent="0.2">
      <c r="A263" s="51" t="s">
        <v>181</v>
      </c>
      <c r="B263" s="49" t="s">
        <v>165</v>
      </c>
      <c r="C263" s="49" t="s">
        <v>352</v>
      </c>
      <c r="D263" s="49" t="s">
        <v>380</v>
      </c>
      <c r="E263" s="49" t="s">
        <v>182</v>
      </c>
      <c r="F263" s="50">
        <v>1000000</v>
      </c>
    </row>
    <row r="264" spans="1:6" x14ac:dyDescent="0.2">
      <c r="A264" s="51" t="s">
        <v>381</v>
      </c>
      <c r="B264" s="49" t="s">
        <v>165</v>
      </c>
      <c r="C264" s="49" t="s">
        <v>352</v>
      </c>
      <c r="D264" s="49" t="s">
        <v>382</v>
      </c>
      <c r="E264" s="49" t="s">
        <v>168</v>
      </c>
      <c r="F264" s="50">
        <v>24684158.030000001</v>
      </c>
    </row>
    <row r="265" spans="1:6" ht="25.5" x14ac:dyDescent="0.2">
      <c r="A265" s="51" t="s">
        <v>383</v>
      </c>
      <c r="B265" s="49" t="s">
        <v>165</v>
      </c>
      <c r="C265" s="49" t="s">
        <v>352</v>
      </c>
      <c r="D265" s="49" t="s">
        <v>384</v>
      </c>
      <c r="E265" s="49" t="s">
        <v>168</v>
      </c>
      <c r="F265" s="50">
        <v>190499.04</v>
      </c>
    </row>
    <row r="266" spans="1:6" x14ac:dyDescent="0.2">
      <c r="A266" s="51" t="s">
        <v>234</v>
      </c>
      <c r="B266" s="49" t="s">
        <v>165</v>
      </c>
      <c r="C266" s="49" t="s">
        <v>352</v>
      </c>
      <c r="D266" s="49" t="s">
        <v>384</v>
      </c>
      <c r="E266" s="49" t="s">
        <v>235</v>
      </c>
      <c r="F266" s="50">
        <v>190499.04</v>
      </c>
    </row>
    <row r="267" spans="1:6" x14ac:dyDescent="0.2">
      <c r="A267" s="51" t="s">
        <v>236</v>
      </c>
      <c r="B267" s="49" t="s">
        <v>165</v>
      </c>
      <c r="C267" s="49" t="s">
        <v>352</v>
      </c>
      <c r="D267" s="49" t="s">
        <v>384</v>
      </c>
      <c r="E267" s="49" t="s">
        <v>237</v>
      </c>
      <c r="F267" s="50">
        <v>190499.04</v>
      </c>
    </row>
    <row r="268" spans="1:6" ht="25.5" x14ac:dyDescent="0.2">
      <c r="A268" s="51" t="s">
        <v>385</v>
      </c>
      <c r="B268" s="49" t="s">
        <v>165</v>
      </c>
      <c r="C268" s="49" t="s">
        <v>352</v>
      </c>
      <c r="D268" s="49" t="s">
        <v>386</v>
      </c>
      <c r="E268" s="49" t="s">
        <v>168</v>
      </c>
      <c r="F268" s="50">
        <v>0</v>
      </c>
    </row>
    <row r="269" spans="1:6" x14ac:dyDescent="0.2">
      <c r="A269" s="51" t="s">
        <v>278</v>
      </c>
      <c r="B269" s="49" t="s">
        <v>165</v>
      </c>
      <c r="C269" s="49" t="s">
        <v>352</v>
      </c>
      <c r="D269" s="49" t="s">
        <v>386</v>
      </c>
      <c r="E269" s="49" t="s">
        <v>279</v>
      </c>
      <c r="F269" s="50">
        <v>0</v>
      </c>
    </row>
    <row r="270" spans="1:6" x14ac:dyDescent="0.2">
      <c r="A270" s="51" t="s">
        <v>280</v>
      </c>
      <c r="B270" s="49" t="s">
        <v>165</v>
      </c>
      <c r="C270" s="49" t="s">
        <v>352</v>
      </c>
      <c r="D270" s="49" t="s">
        <v>386</v>
      </c>
      <c r="E270" s="49" t="s">
        <v>281</v>
      </c>
      <c r="F270" s="50">
        <v>0</v>
      </c>
    </row>
    <row r="271" spans="1:6" ht="25.5" x14ac:dyDescent="0.2">
      <c r="A271" s="51" t="s">
        <v>387</v>
      </c>
      <c r="B271" s="49" t="s">
        <v>165</v>
      </c>
      <c r="C271" s="49" t="s">
        <v>352</v>
      </c>
      <c r="D271" s="49" t="s">
        <v>388</v>
      </c>
      <c r="E271" s="49" t="s">
        <v>168</v>
      </c>
      <c r="F271" s="50">
        <v>24493658.989999998</v>
      </c>
    </row>
    <row r="272" spans="1:6" x14ac:dyDescent="0.2">
      <c r="A272" s="51" t="s">
        <v>179</v>
      </c>
      <c r="B272" s="49" t="s">
        <v>165</v>
      </c>
      <c r="C272" s="49" t="s">
        <v>352</v>
      </c>
      <c r="D272" s="49" t="s">
        <v>388</v>
      </c>
      <c r="E272" s="49" t="s">
        <v>180</v>
      </c>
      <c r="F272" s="50">
        <v>15749723.619999999</v>
      </c>
    </row>
    <row r="273" spans="1:6" x14ac:dyDescent="0.2">
      <c r="A273" s="51" t="s">
        <v>181</v>
      </c>
      <c r="B273" s="49" t="s">
        <v>165</v>
      </c>
      <c r="C273" s="49" t="s">
        <v>352</v>
      </c>
      <c r="D273" s="49" t="s">
        <v>388</v>
      </c>
      <c r="E273" s="49" t="s">
        <v>182</v>
      </c>
      <c r="F273" s="50">
        <v>15749723.619999999</v>
      </c>
    </row>
    <row r="274" spans="1:6" x14ac:dyDescent="0.2">
      <c r="A274" s="51" t="s">
        <v>196</v>
      </c>
      <c r="B274" s="49" t="s">
        <v>165</v>
      </c>
      <c r="C274" s="49" t="s">
        <v>352</v>
      </c>
      <c r="D274" s="49" t="s">
        <v>388</v>
      </c>
      <c r="E274" s="49" t="s">
        <v>197</v>
      </c>
      <c r="F274" s="50">
        <v>8743935.3699999992</v>
      </c>
    </row>
    <row r="275" spans="1:6" x14ac:dyDescent="0.2">
      <c r="A275" s="51" t="s">
        <v>264</v>
      </c>
      <c r="B275" s="49" t="s">
        <v>165</v>
      </c>
      <c r="C275" s="49" t="s">
        <v>352</v>
      </c>
      <c r="D275" s="49" t="s">
        <v>388</v>
      </c>
      <c r="E275" s="49" t="s">
        <v>265</v>
      </c>
      <c r="F275" s="50">
        <v>8743935.3699999992</v>
      </c>
    </row>
    <row r="276" spans="1:6" x14ac:dyDescent="0.2">
      <c r="A276" s="51" t="s">
        <v>389</v>
      </c>
      <c r="B276" s="49" t="s">
        <v>165</v>
      </c>
      <c r="C276" s="49" t="s">
        <v>390</v>
      </c>
      <c r="D276" s="49" t="s">
        <v>167</v>
      </c>
      <c r="E276" s="49" t="s">
        <v>168</v>
      </c>
      <c r="F276" s="50">
        <v>32962581.329999998</v>
      </c>
    </row>
    <row r="277" spans="1:6" x14ac:dyDescent="0.2">
      <c r="A277" s="51" t="s">
        <v>173</v>
      </c>
      <c r="B277" s="49" t="s">
        <v>165</v>
      </c>
      <c r="C277" s="49" t="s">
        <v>390</v>
      </c>
      <c r="D277" s="49" t="s">
        <v>174</v>
      </c>
      <c r="E277" s="49" t="s">
        <v>168</v>
      </c>
      <c r="F277" s="50">
        <v>32962581.329999998</v>
      </c>
    </row>
    <row r="278" spans="1:6" x14ac:dyDescent="0.2">
      <c r="A278" s="51" t="s">
        <v>175</v>
      </c>
      <c r="B278" s="49" t="s">
        <v>165</v>
      </c>
      <c r="C278" s="49" t="s">
        <v>390</v>
      </c>
      <c r="D278" s="49" t="s">
        <v>176</v>
      </c>
      <c r="E278" s="49" t="s">
        <v>168</v>
      </c>
      <c r="F278" s="50">
        <v>32962581.329999998</v>
      </c>
    </row>
    <row r="279" spans="1:6" x14ac:dyDescent="0.2">
      <c r="A279" s="51" t="s">
        <v>391</v>
      </c>
      <c r="B279" s="49" t="s">
        <v>165</v>
      </c>
      <c r="C279" s="49" t="s">
        <v>390</v>
      </c>
      <c r="D279" s="49" t="s">
        <v>392</v>
      </c>
      <c r="E279" s="49" t="s">
        <v>168</v>
      </c>
      <c r="F279" s="50">
        <v>14759599.33</v>
      </c>
    </row>
    <row r="280" spans="1:6" ht="25.5" x14ac:dyDescent="0.2">
      <c r="A280" s="51" t="s">
        <v>222</v>
      </c>
      <c r="B280" s="49" t="s">
        <v>165</v>
      </c>
      <c r="C280" s="49" t="s">
        <v>390</v>
      </c>
      <c r="D280" s="49" t="s">
        <v>392</v>
      </c>
      <c r="E280" s="49" t="s">
        <v>223</v>
      </c>
      <c r="F280" s="50">
        <v>12982351.24</v>
      </c>
    </row>
    <row r="281" spans="1:6" x14ac:dyDescent="0.2">
      <c r="A281" s="51" t="s">
        <v>224</v>
      </c>
      <c r="B281" s="49" t="s">
        <v>165</v>
      </c>
      <c r="C281" s="49" t="s">
        <v>390</v>
      </c>
      <c r="D281" s="49" t="s">
        <v>392</v>
      </c>
      <c r="E281" s="49" t="s">
        <v>225</v>
      </c>
      <c r="F281" s="50">
        <v>12982351.24</v>
      </c>
    </row>
    <row r="282" spans="1:6" x14ac:dyDescent="0.2">
      <c r="A282" s="51" t="s">
        <v>179</v>
      </c>
      <c r="B282" s="49" t="s">
        <v>165</v>
      </c>
      <c r="C282" s="49" t="s">
        <v>390</v>
      </c>
      <c r="D282" s="49" t="s">
        <v>392</v>
      </c>
      <c r="E282" s="49" t="s">
        <v>180</v>
      </c>
      <c r="F282" s="50">
        <v>1761933.15</v>
      </c>
    </row>
    <row r="283" spans="1:6" x14ac:dyDescent="0.2">
      <c r="A283" s="51" t="s">
        <v>181</v>
      </c>
      <c r="B283" s="49" t="s">
        <v>165</v>
      </c>
      <c r="C283" s="49" t="s">
        <v>390</v>
      </c>
      <c r="D283" s="49" t="s">
        <v>392</v>
      </c>
      <c r="E283" s="49" t="s">
        <v>182</v>
      </c>
      <c r="F283" s="50">
        <v>1761933.15</v>
      </c>
    </row>
    <row r="284" spans="1:6" x14ac:dyDescent="0.2">
      <c r="A284" s="51" t="s">
        <v>196</v>
      </c>
      <c r="B284" s="49" t="s">
        <v>165</v>
      </c>
      <c r="C284" s="49" t="s">
        <v>390</v>
      </c>
      <c r="D284" s="49" t="s">
        <v>392</v>
      </c>
      <c r="E284" s="49" t="s">
        <v>197</v>
      </c>
      <c r="F284" s="50">
        <v>15314.94</v>
      </c>
    </row>
    <row r="285" spans="1:6" x14ac:dyDescent="0.2">
      <c r="A285" s="51" t="s">
        <v>228</v>
      </c>
      <c r="B285" s="49" t="s">
        <v>165</v>
      </c>
      <c r="C285" s="49" t="s">
        <v>390</v>
      </c>
      <c r="D285" s="49" t="s">
        <v>392</v>
      </c>
      <c r="E285" s="49" t="s">
        <v>229</v>
      </c>
      <c r="F285" s="50">
        <v>15314.94</v>
      </c>
    </row>
    <row r="286" spans="1:6" ht="38.25" x14ac:dyDescent="0.2">
      <c r="A286" s="51" t="s">
        <v>393</v>
      </c>
      <c r="B286" s="49" t="s">
        <v>165</v>
      </c>
      <c r="C286" s="49" t="s">
        <v>390</v>
      </c>
      <c r="D286" s="49" t="s">
        <v>394</v>
      </c>
      <c r="E286" s="49" t="s">
        <v>168</v>
      </c>
      <c r="F286" s="50">
        <v>17117722</v>
      </c>
    </row>
    <row r="287" spans="1:6" x14ac:dyDescent="0.2">
      <c r="A287" s="51" t="s">
        <v>179</v>
      </c>
      <c r="B287" s="49" t="s">
        <v>165</v>
      </c>
      <c r="C287" s="49" t="s">
        <v>390</v>
      </c>
      <c r="D287" s="49" t="s">
        <v>394</v>
      </c>
      <c r="E287" s="49" t="s">
        <v>180</v>
      </c>
      <c r="F287" s="50">
        <v>17117722</v>
      </c>
    </row>
    <row r="288" spans="1:6" x14ac:dyDescent="0.2">
      <c r="A288" s="51" t="s">
        <v>181</v>
      </c>
      <c r="B288" s="49" t="s">
        <v>165</v>
      </c>
      <c r="C288" s="49" t="s">
        <v>390</v>
      </c>
      <c r="D288" s="49" t="s">
        <v>394</v>
      </c>
      <c r="E288" s="49" t="s">
        <v>182</v>
      </c>
      <c r="F288" s="50">
        <v>17117722</v>
      </c>
    </row>
    <row r="289" spans="1:6" x14ac:dyDescent="0.2">
      <c r="A289" s="51" t="s">
        <v>240</v>
      </c>
      <c r="B289" s="49" t="s">
        <v>165</v>
      </c>
      <c r="C289" s="49" t="s">
        <v>390</v>
      </c>
      <c r="D289" s="49" t="s">
        <v>241</v>
      </c>
      <c r="E289" s="49" t="s">
        <v>168</v>
      </c>
      <c r="F289" s="50">
        <v>1085260</v>
      </c>
    </row>
    <row r="290" spans="1:6" x14ac:dyDescent="0.2">
      <c r="A290" s="51" t="s">
        <v>196</v>
      </c>
      <c r="B290" s="49" t="s">
        <v>165</v>
      </c>
      <c r="C290" s="49" t="s">
        <v>390</v>
      </c>
      <c r="D290" s="49" t="s">
        <v>241</v>
      </c>
      <c r="E290" s="49" t="s">
        <v>197</v>
      </c>
      <c r="F290" s="50">
        <v>1085260</v>
      </c>
    </row>
    <row r="291" spans="1:6" x14ac:dyDescent="0.2">
      <c r="A291" s="51" t="s">
        <v>242</v>
      </c>
      <c r="B291" s="49" t="s">
        <v>165</v>
      </c>
      <c r="C291" s="49" t="s">
        <v>390</v>
      </c>
      <c r="D291" s="49" t="s">
        <v>241</v>
      </c>
      <c r="E291" s="49" t="s">
        <v>243</v>
      </c>
      <c r="F291" s="50">
        <v>230260</v>
      </c>
    </row>
    <row r="292" spans="1:6" x14ac:dyDescent="0.2">
      <c r="A292" s="51" t="s">
        <v>228</v>
      </c>
      <c r="B292" s="49" t="s">
        <v>165</v>
      </c>
      <c r="C292" s="49" t="s">
        <v>390</v>
      </c>
      <c r="D292" s="49" t="s">
        <v>241</v>
      </c>
      <c r="E292" s="49" t="s">
        <v>229</v>
      </c>
      <c r="F292" s="50">
        <v>855000</v>
      </c>
    </row>
    <row r="293" spans="1:6" x14ac:dyDescent="0.2">
      <c r="A293" s="51" t="s">
        <v>395</v>
      </c>
      <c r="B293" s="49" t="s">
        <v>165</v>
      </c>
      <c r="C293" s="49" t="s">
        <v>396</v>
      </c>
      <c r="D293" s="49" t="s">
        <v>167</v>
      </c>
      <c r="E293" s="49" t="s">
        <v>168</v>
      </c>
      <c r="F293" s="50">
        <v>100000</v>
      </c>
    </row>
    <row r="294" spans="1:6" x14ac:dyDescent="0.2">
      <c r="A294" s="51" t="s">
        <v>397</v>
      </c>
      <c r="B294" s="49" t="s">
        <v>165</v>
      </c>
      <c r="C294" s="49" t="s">
        <v>398</v>
      </c>
      <c r="D294" s="49" t="s">
        <v>167</v>
      </c>
      <c r="E294" s="49" t="s">
        <v>168</v>
      </c>
      <c r="F294" s="50">
        <v>100000</v>
      </c>
    </row>
    <row r="295" spans="1:6" x14ac:dyDescent="0.2">
      <c r="A295" s="51" t="s">
        <v>173</v>
      </c>
      <c r="B295" s="49" t="s">
        <v>165</v>
      </c>
      <c r="C295" s="49" t="s">
        <v>398</v>
      </c>
      <c r="D295" s="49" t="s">
        <v>174</v>
      </c>
      <c r="E295" s="49" t="s">
        <v>168</v>
      </c>
      <c r="F295" s="50">
        <v>100000</v>
      </c>
    </row>
    <row r="296" spans="1:6" x14ac:dyDescent="0.2">
      <c r="A296" s="51" t="s">
        <v>175</v>
      </c>
      <c r="B296" s="49" t="s">
        <v>165</v>
      </c>
      <c r="C296" s="49" t="s">
        <v>398</v>
      </c>
      <c r="D296" s="49" t="s">
        <v>176</v>
      </c>
      <c r="E296" s="49" t="s">
        <v>168</v>
      </c>
      <c r="F296" s="50">
        <v>100000</v>
      </c>
    </row>
    <row r="297" spans="1:6" x14ac:dyDescent="0.2">
      <c r="A297" s="51" t="s">
        <v>399</v>
      </c>
      <c r="B297" s="49" t="s">
        <v>165</v>
      </c>
      <c r="C297" s="49" t="s">
        <v>398</v>
      </c>
      <c r="D297" s="49" t="s">
        <v>400</v>
      </c>
      <c r="E297" s="49" t="s">
        <v>168</v>
      </c>
      <c r="F297" s="50">
        <v>100000</v>
      </c>
    </row>
    <row r="298" spans="1:6" x14ac:dyDescent="0.2">
      <c r="A298" s="51" t="s">
        <v>179</v>
      </c>
      <c r="B298" s="49" t="s">
        <v>165</v>
      </c>
      <c r="C298" s="49" t="s">
        <v>398</v>
      </c>
      <c r="D298" s="49" t="s">
        <v>400</v>
      </c>
      <c r="E298" s="49" t="s">
        <v>180</v>
      </c>
      <c r="F298" s="50">
        <v>100000</v>
      </c>
    </row>
    <row r="299" spans="1:6" x14ac:dyDescent="0.2">
      <c r="A299" s="51" t="s">
        <v>181</v>
      </c>
      <c r="B299" s="49" t="s">
        <v>165</v>
      </c>
      <c r="C299" s="49" t="s">
        <v>398</v>
      </c>
      <c r="D299" s="49" t="s">
        <v>400</v>
      </c>
      <c r="E299" s="49" t="s">
        <v>182</v>
      </c>
      <c r="F299" s="50">
        <v>100000</v>
      </c>
    </row>
    <row r="300" spans="1:6" x14ac:dyDescent="0.2">
      <c r="A300" s="51" t="s">
        <v>401</v>
      </c>
      <c r="B300" s="49" t="s">
        <v>165</v>
      </c>
      <c r="C300" s="49" t="s">
        <v>402</v>
      </c>
      <c r="D300" s="49" t="s">
        <v>167</v>
      </c>
      <c r="E300" s="49" t="s">
        <v>168</v>
      </c>
      <c r="F300" s="50">
        <f>75655702.6-6000</f>
        <v>75649702.599999994</v>
      </c>
    </row>
    <row r="301" spans="1:6" x14ac:dyDescent="0.2">
      <c r="A301" s="51" t="s">
        <v>403</v>
      </c>
      <c r="B301" s="49" t="s">
        <v>165</v>
      </c>
      <c r="C301" s="49" t="s">
        <v>404</v>
      </c>
      <c r="D301" s="49" t="s">
        <v>167</v>
      </c>
      <c r="E301" s="49" t="s">
        <v>168</v>
      </c>
      <c r="F301" s="50">
        <f>75655702.6-6000</f>
        <v>75649702.599999994</v>
      </c>
    </row>
    <row r="302" spans="1:6" x14ac:dyDescent="0.2">
      <c r="A302" s="51" t="s">
        <v>405</v>
      </c>
      <c r="B302" s="49" t="s">
        <v>165</v>
      </c>
      <c r="C302" s="49" t="s">
        <v>404</v>
      </c>
      <c r="D302" s="49" t="s">
        <v>406</v>
      </c>
      <c r="E302" s="49" t="s">
        <v>168</v>
      </c>
      <c r="F302" s="50">
        <f>75655702.6-6000</f>
        <v>75649702.599999994</v>
      </c>
    </row>
    <row r="303" spans="1:6" x14ac:dyDescent="0.2">
      <c r="A303" s="51" t="s">
        <v>407</v>
      </c>
      <c r="B303" s="49" t="s">
        <v>165</v>
      </c>
      <c r="C303" s="49" t="s">
        <v>404</v>
      </c>
      <c r="D303" s="49" t="s">
        <v>408</v>
      </c>
      <c r="E303" s="49" t="s">
        <v>168</v>
      </c>
      <c r="F303" s="50">
        <f>F304+F307+O311+F310+F313+F316+F319+F322+F325+F330</f>
        <v>38190509.320000008</v>
      </c>
    </row>
    <row r="304" spans="1:6" x14ac:dyDescent="0.2">
      <c r="A304" s="51" t="s">
        <v>409</v>
      </c>
      <c r="B304" s="49" t="s">
        <v>165</v>
      </c>
      <c r="C304" s="49" t="s">
        <v>404</v>
      </c>
      <c r="D304" s="49" t="s">
        <v>410</v>
      </c>
      <c r="E304" s="49" t="s">
        <v>168</v>
      </c>
      <c r="F304" s="50">
        <v>3066489.12</v>
      </c>
    </row>
    <row r="305" spans="1:6" ht="25.5" x14ac:dyDescent="0.2">
      <c r="A305" s="51" t="s">
        <v>222</v>
      </c>
      <c r="B305" s="49" t="s">
        <v>165</v>
      </c>
      <c r="C305" s="49" t="s">
        <v>404</v>
      </c>
      <c r="D305" s="49" t="s">
        <v>410</v>
      </c>
      <c r="E305" s="49" t="s">
        <v>223</v>
      </c>
      <c r="F305" s="50">
        <v>3066489.12</v>
      </c>
    </row>
    <row r="306" spans="1:6" x14ac:dyDescent="0.2">
      <c r="A306" s="51" t="s">
        <v>224</v>
      </c>
      <c r="B306" s="49" t="s">
        <v>165</v>
      </c>
      <c r="C306" s="49" t="s">
        <v>404</v>
      </c>
      <c r="D306" s="49" t="s">
        <v>410</v>
      </c>
      <c r="E306" s="49" t="s">
        <v>225</v>
      </c>
      <c r="F306" s="50">
        <v>3066489.12</v>
      </c>
    </row>
    <row r="307" spans="1:6" x14ac:dyDescent="0.2">
      <c r="A307" s="51" t="s">
        <v>411</v>
      </c>
      <c r="B307" s="49" t="s">
        <v>165</v>
      </c>
      <c r="C307" s="49" t="s">
        <v>404</v>
      </c>
      <c r="D307" s="49" t="s">
        <v>412</v>
      </c>
      <c r="E307" s="49" t="s">
        <v>168</v>
      </c>
      <c r="F307" s="50">
        <v>15720500</v>
      </c>
    </row>
    <row r="308" spans="1:6" x14ac:dyDescent="0.2">
      <c r="A308" s="51" t="s">
        <v>234</v>
      </c>
      <c r="B308" s="49" t="s">
        <v>165</v>
      </c>
      <c r="C308" s="49" t="s">
        <v>404</v>
      </c>
      <c r="D308" s="49" t="s">
        <v>412</v>
      </c>
      <c r="E308" s="49" t="s">
        <v>235</v>
      </c>
      <c r="F308" s="50">
        <v>15720500</v>
      </c>
    </row>
    <row r="309" spans="1:6" x14ac:dyDescent="0.2">
      <c r="A309" s="51" t="s">
        <v>236</v>
      </c>
      <c r="B309" s="49" t="s">
        <v>165</v>
      </c>
      <c r="C309" s="49" t="s">
        <v>404</v>
      </c>
      <c r="D309" s="49" t="s">
        <v>412</v>
      </c>
      <c r="E309" s="49" t="s">
        <v>237</v>
      </c>
      <c r="F309" s="50">
        <v>15720500</v>
      </c>
    </row>
    <row r="310" spans="1:6" x14ac:dyDescent="0.2">
      <c r="A310" s="51" t="s">
        <v>413</v>
      </c>
      <c r="B310" s="49" t="s">
        <v>165</v>
      </c>
      <c r="C310" s="49" t="s">
        <v>404</v>
      </c>
      <c r="D310" s="49" t="s">
        <v>414</v>
      </c>
      <c r="E310" s="49" t="s">
        <v>168</v>
      </c>
      <c r="F310" s="50">
        <v>38000</v>
      </c>
    </row>
    <row r="311" spans="1:6" x14ac:dyDescent="0.2">
      <c r="A311" s="51" t="s">
        <v>234</v>
      </c>
      <c r="B311" s="49" t="s">
        <v>165</v>
      </c>
      <c r="C311" s="49" t="s">
        <v>404</v>
      </c>
      <c r="D311" s="49" t="s">
        <v>414</v>
      </c>
      <c r="E311" s="49" t="s">
        <v>235</v>
      </c>
      <c r="F311" s="50">
        <v>38000</v>
      </c>
    </row>
    <row r="312" spans="1:6" x14ac:dyDescent="0.2">
      <c r="A312" s="51" t="s">
        <v>236</v>
      </c>
      <c r="B312" s="49" t="s">
        <v>165</v>
      </c>
      <c r="C312" s="49" t="s">
        <v>404</v>
      </c>
      <c r="D312" s="49" t="s">
        <v>414</v>
      </c>
      <c r="E312" s="49" t="s">
        <v>237</v>
      </c>
      <c r="F312" s="50">
        <v>38000</v>
      </c>
    </row>
    <row r="313" spans="1:6" x14ac:dyDescent="0.2">
      <c r="A313" s="51" t="s">
        <v>415</v>
      </c>
      <c r="B313" s="49" t="s">
        <v>165</v>
      </c>
      <c r="C313" s="49" t="s">
        <v>404</v>
      </c>
      <c r="D313" s="49" t="s">
        <v>416</v>
      </c>
      <c r="E313" s="49" t="s">
        <v>168</v>
      </c>
      <c r="F313" s="50">
        <v>68586.8</v>
      </c>
    </row>
    <row r="314" spans="1:6" x14ac:dyDescent="0.2">
      <c r="A314" s="51" t="s">
        <v>234</v>
      </c>
      <c r="B314" s="49" t="s">
        <v>165</v>
      </c>
      <c r="C314" s="49" t="s">
        <v>404</v>
      </c>
      <c r="D314" s="49" t="s">
        <v>416</v>
      </c>
      <c r="E314" s="49" t="s">
        <v>235</v>
      </c>
      <c r="F314" s="50">
        <v>68586.8</v>
      </c>
    </row>
    <row r="315" spans="1:6" x14ac:dyDescent="0.2">
      <c r="A315" s="51" t="s">
        <v>236</v>
      </c>
      <c r="B315" s="49" t="s">
        <v>165</v>
      </c>
      <c r="C315" s="49" t="s">
        <v>404</v>
      </c>
      <c r="D315" s="49" t="s">
        <v>416</v>
      </c>
      <c r="E315" s="49" t="s">
        <v>237</v>
      </c>
      <c r="F315" s="50">
        <v>68586.8</v>
      </c>
    </row>
    <row r="316" spans="1:6" ht="25.5" x14ac:dyDescent="0.2">
      <c r="A316" s="51" t="s">
        <v>417</v>
      </c>
      <c r="B316" s="49" t="s">
        <v>165</v>
      </c>
      <c r="C316" s="49" t="s">
        <v>404</v>
      </c>
      <c r="D316" s="49" t="s">
        <v>418</v>
      </c>
      <c r="E316" s="49" t="s">
        <v>168</v>
      </c>
      <c r="F316" s="50">
        <v>186413.2</v>
      </c>
    </row>
    <row r="317" spans="1:6" x14ac:dyDescent="0.2">
      <c r="A317" s="51" t="s">
        <v>234</v>
      </c>
      <c r="B317" s="49" t="s">
        <v>165</v>
      </c>
      <c r="C317" s="49" t="s">
        <v>404</v>
      </c>
      <c r="D317" s="49" t="s">
        <v>418</v>
      </c>
      <c r="E317" s="49" t="s">
        <v>235</v>
      </c>
      <c r="F317" s="50">
        <v>186413.2</v>
      </c>
    </row>
    <row r="318" spans="1:6" x14ac:dyDescent="0.2">
      <c r="A318" s="51" t="s">
        <v>236</v>
      </c>
      <c r="B318" s="49" t="s">
        <v>165</v>
      </c>
      <c r="C318" s="49" t="s">
        <v>404</v>
      </c>
      <c r="D318" s="49" t="s">
        <v>418</v>
      </c>
      <c r="E318" s="49" t="s">
        <v>237</v>
      </c>
      <c r="F318" s="50">
        <v>186413.2</v>
      </c>
    </row>
    <row r="319" spans="1:6" x14ac:dyDescent="0.2">
      <c r="A319" s="51" t="s">
        <v>419</v>
      </c>
      <c r="B319" s="49" t="s">
        <v>165</v>
      </c>
      <c r="C319" s="49" t="s">
        <v>404</v>
      </c>
      <c r="D319" s="49" t="s">
        <v>420</v>
      </c>
      <c r="E319" s="49" t="s">
        <v>168</v>
      </c>
      <c r="F319" s="50">
        <v>9400</v>
      </c>
    </row>
    <row r="320" spans="1:6" x14ac:dyDescent="0.2">
      <c r="A320" s="51" t="s">
        <v>234</v>
      </c>
      <c r="B320" s="49" t="s">
        <v>165</v>
      </c>
      <c r="C320" s="49" t="s">
        <v>404</v>
      </c>
      <c r="D320" s="49" t="s">
        <v>420</v>
      </c>
      <c r="E320" s="49" t="s">
        <v>235</v>
      </c>
      <c r="F320" s="50">
        <v>9400</v>
      </c>
    </row>
    <row r="321" spans="1:6" x14ac:dyDescent="0.2">
      <c r="A321" s="51" t="s">
        <v>236</v>
      </c>
      <c r="B321" s="49" t="s">
        <v>165</v>
      </c>
      <c r="C321" s="49" t="s">
        <v>404</v>
      </c>
      <c r="D321" s="49" t="s">
        <v>420</v>
      </c>
      <c r="E321" s="49" t="s">
        <v>237</v>
      </c>
      <c r="F321" s="50">
        <v>9400</v>
      </c>
    </row>
    <row r="322" spans="1:6" x14ac:dyDescent="0.2">
      <c r="A322" s="51" t="s">
        <v>421</v>
      </c>
      <c r="B322" s="49" t="s">
        <v>165</v>
      </c>
      <c r="C322" s="49" t="s">
        <v>404</v>
      </c>
      <c r="D322" s="49" t="s">
        <v>422</v>
      </c>
      <c r="E322" s="49" t="s">
        <v>168</v>
      </c>
      <c r="F322" s="50">
        <v>14344900</v>
      </c>
    </row>
    <row r="323" spans="1:6" x14ac:dyDescent="0.2">
      <c r="A323" s="51" t="s">
        <v>234</v>
      </c>
      <c r="B323" s="49" t="s">
        <v>165</v>
      </c>
      <c r="C323" s="49" t="s">
        <v>404</v>
      </c>
      <c r="D323" s="49" t="s">
        <v>422</v>
      </c>
      <c r="E323" s="49" t="s">
        <v>235</v>
      </c>
      <c r="F323" s="50">
        <v>14344900</v>
      </c>
    </row>
    <row r="324" spans="1:6" x14ac:dyDescent="0.2">
      <c r="A324" s="51" t="s">
        <v>236</v>
      </c>
      <c r="B324" s="49" t="s">
        <v>165</v>
      </c>
      <c r="C324" s="49" t="s">
        <v>404</v>
      </c>
      <c r="D324" s="49" t="s">
        <v>422</v>
      </c>
      <c r="E324" s="49" t="s">
        <v>237</v>
      </c>
      <c r="F324" s="50">
        <v>14344900</v>
      </c>
    </row>
    <row r="325" spans="1:6" x14ac:dyDescent="0.2">
      <c r="A325" s="51" t="s">
        <v>349</v>
      </c>
      <c r="B325" s="49" t="s">
        <v>165</v>
      </c>
      <c r="C325" s="49" t="s">
        <v>404</v>
      </c>
      <c r="D325" s="49" t="s">
        <v>423</v>
      </c>
      <c r="E325" s="49" t="s">
        <v>168</v>
      </c>
      <c r="F325" s="50">
        <v>4554200</v>
      </c>
    </row>
    <row r="326" spans="1:6" ht="25.5" x14ac:dyDescent="0.2">
      <c r="A326" s="51" t="s">
        <v>222</v>
      </c>
      <c r="B326" s="49" t="s">
        <v>165</v>
      </c>
      <c r="C326" s="49" t="s">
        <v>404</v>
      </c>
      <c r="D326" s="49" t="s">
        <v>423</v>
      </c>
      <c r="E326" s="49" t="s">
        <v>223</v>
      </c>
      <c r="F326" s="50">
        <v>261450</v>
      </c>
    </row>
    <row r="327" spans="1:6" x14ac:dyDescent="0.2">
      <c r="A327" s="51" t="s">
        <v>224</v>
      </c>
      <c r="B327" s="49" t="s">
        <v>165</v>
      </c>
      <c r="C327" s="49" t="s">
        <v>404</v>
      </c>
      <c r="D327" s="49" t="s">
        <v>423</v>
      </c>
      <c r="E327" s="49" t="s">
        <v>225</v>
      </c>
      <c r="F327" s="50">
        <v>261450</v>
      </c>
    </row>
    <row r="328" spans="1:6" x14ac:dyDescent="0.2">
      <c r="A328" s="51" t="s">
        <v>234</v>
      </c>
      <c r="B328" s="49" t="s">
        <v>165</v>
      </c>
      <c r="C328" s="49" t="s">
        <v>404</v>
      </c>
      <c r="D328" s="49" t="s">
        <v>423</v>
      </c>
      <c r="E328" s="49" t="s">
        <v>235</v>
      </c>
      <c r="F328" s="50">
        <v>4292750</v>
      </c>
    </row>
    <row r="329" spans="1:6" x14ac:dyDescent="0.2">
      <c r="A329" s="51" t="s">
        <v>236</v>
      </c>
      <c r="B329" s="49" t="s">
        <v>165</v>
      </c>
      <c r="C329" s="49" t="s">
        <v>404</v>
      </c>
      <c r="D329" s="49" t="s">
        <v>423</v>
      </c>
      <c r="E329" s="49" t="s">
        <v>237</v>
      </c>
      <c r="F329" s="50">
        <v>4292750</v>
      </c>
    </row>
    <row r="330" spans="1:6" x14ac:dyDescent="0.2">
      <c r="A330" s="51" t="s">
        <v>424</v>
      </c>
      <c r="B330" s="49" t="s">
        <v>165</v>
      </c>
      <c r="C330" s="49" t="s">
        <v>404</v>
      </c>
      <c r="D330" s="49" t="s">
        <v>425</v>
      </c>
      <c r="E330" s="49" t="s">
        <v>168</v>
      </c>
      <c r="F330" s="50">
        <v>202020.2</v>
      </c>
    </row>
    <row r="331" spans="1:6" x14ac:dyDescent="0.2">
      <c r="A331" s="51" t="s">
        <v>234</v>
      </c>
      <c r="B331" s="49" t="s">
        <v>165</v>
      </c>
      <c r="C331" s="49" t="s">
        <v>404</v>
      </c>
      <c r="D331" s="49" t="s">
        <v>425</v>
      </c>
      <c r="E331" s="49" t="s">
        <v>235</v>
      </c>
      <c r="F331" s="50">
        <v>202020.2</v>
      </c>
    </row>
    <row r="332" spans="1:6" x14ac:dyDescent="0.2">
      <c r="A332" s="51" t="s">
        <v>236</v>
      </c>
      <c r="B332" s="49" t="s">
        <v>165</v>
      </c>
      <c r="C332" s="49" t="s">
        <v>404</v>
      </c>
      <c r="D332" s="49" t="s">
        <v>425</v>
      </c>
      <c r="E332" s="49" t="s">
        <v>237</v>
      </c>
      <c r="F332" s="50">
        <v>202020.2</v>
      </c>
    </row>
    <row r="333" spans="1:6" x14ac:dyDescent="0.2">
      <c r="A333" s="51" t="s">
        <v>426</v>
      </c>
      <c r="B333" s="49" t="s">
        <v>165</v>
      </c>
      <c r="C333" s="49" t="s">
        <v>404</v>
      </c>
      <c r="D333" s="49" t="s">
        <v>427</v>
      </c>
      <c r="E333" s="49" t="s">
        <v>168</v>
      </c>
      <c r="F333" s="50">
        <v>36739193.280000001</v>
      </c>
    </row>
    <row r="334" spans="1:6" ht="25.5" x14ac:dyDescent="0.2">
      <c r="A334" s="51" t="s">
        <v>428</v>
      </c>
      <c r="B334" s="49" t="s">
        <v>165</v>
      </c>
      <c r="C334" s="49" t="s">
        <v>404</v>
      </c>
      <c r="D334" s="49" t="s">
        <v>429</v>
      </c>
      <c r="E334" s="49" t="s">
        <v>168</v>
      </c>
      <c r="F334" s="50">
        <v>80000</v>
      </c>
    </row>
    <row r="335" spans="1:6" x14ac:dyDescent="0.2">
      <c r="A335" s="51" t="s">
        <v>179</v>
      </c>
      <c r="B335" s="49" t="s">
        <v>165</v>
      </c>
      <c r="C335" s="49" t="s">
        <v>404</v>
      </c>
      <c r="D335" s="49" t="s">
        <v>429</v>
      </c>
      <c r="E335" s="49" t="s">
        <v>180</v>
      </c>
      <c r="F335" s="50">
        <v>80000</v>
      </c>
    </row>
    <row r="336" spans="1:6" x14ac:dyDescent="0.2">
      <c r="A336" s="51" t="s">
        <v>181</v>
      </c>
      <c r="B336" s="49" t="s">
        <v>165</v>
      </c>
      <c r="C336" s="49" t="s">
        <v>404</v>
      </c>
      <c r="D336" s="49" t="s">
        <v>429</v>
      </c>
      <c r="E336" s="49" t="s">
        <v>182</v>
      </c>
      <c r="F336" s="50">
        <v>80000</v>
      </c>
    </row>
    <row r="337" spans="1:6" ht="25.5" x14ac:dyDescent="0.2">
      <c r="A337" s="51" t="s">
        <v>430</v>
      </c>
      <c r="B337" s="49" t="s">
        <v>165</v>
      </c>
      <c r="C337" s="49" t="s">
        <v>404</v>
      </c>
      <c r="D337" s="49" t="s">
        <v>431</v>
      </c>
      <c r="E337" s="49" t="s">
        <v>168</v>
      </c>
      <c r="F337" s="50">
        <v>36659193.280000001</v>
      </c>
    </row>
    <row r="338" spans="1:6" x14ac:dyDescent="0.2">
      <c r="A338" s="51" t="s">
        <v>179</v>
      </c>
      <c r="B338" s="49" t="s">
        <v>165</v>
      </c>
      <c r="C338" s="49" t="s">
        <v>404</v>
      </c>
      <c r="D338" s="49" t="s">
        <v>431</v>
      </c>
      <c r="E338" s="49" t="s">
        <v>180</v>
      </c>
      <c r="F338" s="50">
        <v>36659193.280000001</v>
      </c>
    </row>
    <row r="339" spans="1:6" x14ac:dyDescent="0.2">
      <c r="A339" s="51" t="s">
        <v>181</v>
      </c>
      <c r="B339" s="49" t="s">
        <v>165</v>
      </c>
      <c r="C339" s="49" t="s">
        <v>404</v>
      </c>
      <c r="D339" s="49" t="s">
        <v>431</v>
      </c>
      <c r="E339" s="49" t="s">
        <v>182</v>
      </c>
      <c r="F339" s="50">
        <v>36659193.280000001</v>
      </c>
    </row>
    <row r="340" spans="1:6" x14ac:dyDescent="0.2">
      <c r="A340" s="51" t="s">
        <v>432</v>
      </c>
      <c r="B340" s="49" t="s">
        <v>165</v>
      </c>
      <c r="C340" s="49" t="s">
        <v>404</v>
      </c>
      <c r="D340" s="49" t="s">
        <v>433</v>
      </c>
      <c r="E340" s="49" t="s">
        <v>168</v>
      </c>
      <c r="F340" s="50">
        <v>720000</v>
      </c>
    </row>
    <row r="341" spans="1:6" x14ac:dyDescent="0.2">
      <c r="A341" s="51" t="s">
        <v>434</v>
      </c>
      <c r="B341" s="49" t="s">
        <v>165</v>
      </c>
      <c r="C341" s="49" t="s">
        <v>404</v>
      </c>
      <c r="D341" s="49" t="s">
        <v>435</v>
      </c>
      <c r="E341" s="49" t="s">
        <v>168</v>
      </c>
      <c r="F341" s="50">
        <v>700000</v>
      </c>
    </row>
    <row r="342" spans="1:6" x14ac:dyDescent="0.2">
      <c r="A342" s="51" t="s">
        <v>234</v>
      </c>
      <c r="B342" s="49" t="s">
        <v>165</v>
      </c>
      <c r="C342" s="49" t="s">
        <v>404</v>
      </c>
      <c r="D342" s="49" t="s">
        <v>435</v>
      </c>
      <c r="E342" s="49" t="s">
        <v>235</v>
      </c>
      <c r="F342" s="50">
        <v>700000</v>
      </c>
    </row>
    <row r="343" spans="1:6" x14ac:dyDescent="0.2">
      <c r="A343" s="51" t="s">
        <v>236</v>
      </c>
      <c r="B343" s="49" t="s">
        <v>165</v>
      </c>
      <c r="C343" s="49" t="s">
        <v>404</v>
      </c>
      <c r="D343" s="49" t="s">
        <v>435</v>
      </c>
      <c r="E343" s="49" t="s">
        <v>237</v>
      </c>
      <c r="F343" s="50">
        <v>700000</v>
      </c>
    </row>
    <row r="344" spans="1:6" x14ac:dyDescent="0.2">
      <c r="A344" s="51" t="s">
        <v>436</v>
      </c>
      <c r="B344" s="49" t="s">
        <v>165</v>
      </c>
      <c r="C344" s="49" t="s">
        <v>404</v>
      </c>
      <c r="D344" s="49" t="s">
        <v>437</v>
      </c>
      <c r="E344" s="49" t="s">
        <v>168</v>
      </c>
      <c r="F344" s="50">
        <v>20000</v>
      </c>
    </row>
    <row r="345" spans="1:6" x14ac:dyDescent="0.2">
      <c r="A345" s="51" t="s">
        <v>234</v>
      </c>
      <c r="B345" s="49" t="s">
        <v>165</v>
      </c>
      <c r="C345" s="49" t="s">
        <v>404</v>
      </c>
      <c r="D345" s="49" t="s">
        <v>437</v>
      </c>
      <c r="E345" s="49" t="s">
        <v>235</v>
      </c>
      <c r="F345" s="50">
        <v>20000</v>
      </c>
    </row>
    <row r="346" spans="1:6" x14ac:dyDescent="0.2">
      <c r="A346" s="51" t="s">
        <v>236</v>
      </c>
      <c r="B346" s="49" t="s">
        <v>165</v>
      </c>
      <c r="C346" s="49" t="s">
        <v>404</v>
      </c>
      <c r="D346" s="49" t="s">
        <v>437</v>
      </c>
      <c r="E346" s="49" t="s">
        <v>237</v>
      </c>
      <c r="F346" s="50">
        <v>20000</v>
      </c>
    </row>
    <row r="347" spans="1:6" x14ac:dyDescent="0.2">
      <c r="A347" s="51" t="s">
        <v>438</v>
      </c>
      <c r="B347" s="49" t="s">
        <v>165</v>
      </c>
      <c r="C347" s="49" t="s">
        <v>439</v>
      </c>
      <c r="D347" s="49" t="s">
        <v>167</v>
      </c>
      <c r="E347" s="49" t="s">
        <v>168</v>
      </c>
      <c r="F347" s="50">
        <v>16275351.93</v>
      </c>
    </row>
    <row r="348" spans="1:6" x14ac:dyDescent="0.2">
      <c r="A348" s="51" t="s">
        <v>440</v>
      </c>
      <c r="B348" s="49" t="s">
        <v>165</v>
      </c>
      <c r="C348" s="49" t="s">
        <v>441</v>
      </c>
      <c r="D348" s="49" t="s">
        <v>167</v>
      </c>
      <c r="E348" s="49" t="s">
        <v>168</v>
      </c>
      <c r="F348" s="50">
        <v>16275351.93</v>
      </c>
    </row>
    <row r="349" spans="1:6" ht="25.5" x14ac:dyDescent="0.2">
      <c r="A349" s="51" t="s">
        <v>325</v>
      </c>
      <c r="B349" s="49" t="s">
        <v>165</v>
      </c>
      <c r="C349" s="49" t="s">
        <v>441</v>
      </c>
      <c r="D349" s="49" t="s">
        <v>326</v>
      </c>
      <c r="E349" s="49" t="s">
        <v>168</v>
      </c>
      <c r="F349" s="50">
        <v>16275351.93</v>
      </c>
    </row>
    <row r="350" spans="1:6" ht="25.5" x14ac:dyDescent="0.2">
      <c r="A350" s="51" t="s">
        <v>327</v>
      </c>
      <c r="B350" s="49" t="s">
        <v>165</v>
      </c>
      <c r="C350" s="49" t="s">
        <v>441</v>
      </c>
      <c r="D350" s="49" t="s">
        <v>328</v>
      </c>
      <c r="E350" s="49" t="s">
        <v>168</v>
      </c>
      <c r="F350" s="50">
        <v>15787091.380000001</v>
      </c>
    </row>
    <row r="351" spans="1:6" x14ac:dyDescent="0.2">
      <c r="A351" s="51" t="s">
        <v>442</v>
      </c>
      <c r="B351" s="49" t="s">
        <v>165</v>
      </c>
      <c r="C351" s="49" t="s">
        <v>441</v>
      </c>
      <c r="D351" s="49" t="s">
        <v>328</v>
      </c>
      <c r="E351" s="49" t="s">
        <v>443</v>
      </c>
      <c r="F351" s="50">
        <v>15787091.380000001</v>
      </c>
    </row>
    <row r="352" spans="1:6" x14ac:dyDescent="0.2">
      <c r="A352" s="51" t="s">
        <v>444</v>
      </c>
      <c r="B352" s="49" t="s">
        <v>165</v>
      </c>
      <c r="C352" s="49" t="s">
        <v>441</v>
      </c>
      <c r="D352" s="49" t="s">
        <v>328</v>
      </c>
      <c r="E352" s="49" t="s">
        <v>445</v>
      </c>
      <c r="F352" s="50">
        <v>15787091.380000001</v>
      </c>
    </row>
    <row r="353" spans="1:6" x14ac:dyDescent="0.2">
      <c r="A353" s="51" t="s">
        <v>329</v>
      </c>
      <c r="B353" s="49" t="s">
        <v>165</v>
      </c>
      <c r="C353" s="49" t="s">
        <v>441</v>
      </c>
      <c r="D353" s="49" t="s">
        <v>330</v>
      </c>
      <c r="E353" s="49" t="s">
        <v>168</v>
      </c>
      <c r="F353" s="50">
        <v>488260.55</v>
      </c>
    </row>
    <row r="354" spans="1:6" x14ac:dyDescent="0.2">
      <c r="A354" s="51" t="s">
        <v>442</v>
      </c>
      <c r="B354" s="49" t="s">
        <v>165</v>
      </c>
      <c r="C354" s="49" t="s">
        <v>441</v>
      </c>
      <c r="D354" s="49" t="s">
        <v>330</v>
      </c>
      <c r="E354" s="49" t="s">
        <v>443</v>
      </c>
      <c r="F354" s="50">
        <v>488260.55</v>
      </c>
    </row>
    <row r="355" spans="1:6" x14ac:dyDescent="0.2">
      <c r="A355" s="51" t="s">
        <v>444</v>
      </c>
      <c r="B355" s="49" t="s">
        <v>165</v>
      </c>
      <c r="C355" s="49" t="s">
        <v>441</v>
      </c>
      <c r="D355" s="49" t="s">
        <v>330</v>
      </c>
      <c r="E355" s="49" t="s">
        <v>445</v>
      </c>
      <c r="F355" s="50">
        <v>488260.55</v>
      </c>
    </row>
    <row r="356" spans="1:6" x14ac:dyDescent="0.2">
      <c r="A356" s="51" t="s">
        <v>446</v>
      </c>
      <c r="B356" s="49" t="s">
        <v>165</v>
      </c>
      <c r="C356" s="49" t="s">
        <v>447</v>
      </c>
      <c r="D356" s="49" t="s">
        <v>167</v>
      </c>
      <c r="E356" s="49" t="s">
        <v>168</v>
      </c>
      <c r="F356" s="50">
        <v>199683</v>
      </c>
    </row>
    <row r="357" spans="1:6" x14ac:dyDescent="0.2">
      <c r="A357" s="51" t="s">
        <v>448</v>
      </c>
      <c r="B357" s="49" t="s">
        <v>165</v>
      </c>
      <c r="C357" s="49" t="s">
        <v>449</v>
      </c>
      <c r="D357" s="49" t="s">
        <v>167</v>
      </c>
      <c r="E357" s="49" t="s">
        <v>168</v>
      </c>
      <c r="F357" s="50">
        <v>199683</v>
      </c>
    </row>
    <row r="358" spans="1:6" x14ac:dyDescent="0.2">
      <c r="A358" s="51" t="s">
        <v>173</v>
      </c>
      <c r="B358" s="49" t="s">
        <v>165</v>
      </c>
      <c r="C358" s="49" t="s">
        <v>449</v>
      </c>
      <c r="D358" s="49" t="s">
        <v>174</v>
      </c>
      <c r="E358" s="49" t="s">
        <v>168</v>
      </c>
      <c r="F358" s="50">
        <v>199683</v>
      </c>
    </row>
    <row r="359" spans="1:6" x14ac:dyDescent="0.2">
      <c r="A359" s="51" t="s">
        <v>175</v>
      </c>
      <c r="B359" s="49" t="s">
        <v>165</v>
      </c>
      <c r="C359" s="49" t="s">
        <v>449</v>
      </c>
      <c r="D359" s="49" t="s">
        <v>176</v>
      </c>
      <c r="E359" s="49" t="s">
        <v>168</v>
      </c>
      <c r="F359" s="50">
        <v>199683</v>
      </c>
    </row>
    <row r="360" spans="1:6" x14ac:dyDescent="0.2">
      <c r="A360" s="51" t="s">
        <v>450</v>
      </c>
      <c r="B360" s="49" t="s">
        <v>165</v>
      </c>
      <c r="C360" s="49" t="s">
        <v>449</v>
      </c>
      <c r="D360" s="49" t="s">
        <v>451</v>
      </c>
      <c r="E360" s="49" t="s">
        <v>168</v>
      </c>
      <c r="F360" s="50">
        <v>199683</v>
      </c>
    </row>
    <row r="361" spans="1:6" ht="25.5" x14ac:dyDescent="0.2">
      <c r="A361" s="51" t="s">
        <v>222</v>
      </c>
      <c r="B361" s="49" t="s">
        <v>165</v>
      </c>
      <c r="C361" s="49" t="s">
        <v>449</v>
      </c>
      <c r="D361" s="49" t="s">
        <v>451</v>
      </c>
      <c r="E361" s="49" t="s">
        <v>223</v>
      </c>
      <c r="F361" s="50">
        <v>34100</v>
      </c>
    </row>
    <row r="362" spans="1:6" x14ac:dyDescent="0.2">
      <c r="A362" s="51" t="s">
        <v>224</v>
      </c>
      <c r="B362" s="49" t="s">
        <v>165</v>
      </c>
      <c r="C362" s="49" t="s">
        <v>449</v>
      </c>
      <c r="D362" s="49" t="s">
        <v>451</v>
      </c>
      <c r="E362" s="49" t="s">
        <v>225</v>
      </c>
      <c r="F362" s="50">
        <v>34100</v>
      </c>
    </row>
    <row r="363" spans="1:6" x14ac:dyDescent="0.2">
      <c r="A363" s="51" t="s">
        <v>179</v>
      </c>
      <c r="B363" s="49" t="s">
        <v>165</v>
      </c>
      <c r="C363" s="49" t="s">
        <v>449</v>
      </c>
      <c r="D363" s="49" t="s">
        <v>451</v>
      </c>
      <c r="E363" s="49" t="s">
        <v>180</v>
      </c>
      <c r="F363" s="50">
        <v>165583</v>
      </c>
    </row>
    <row r="364" spans="1:6" x14ac:dyDescent="0.2">
      <c r="A364" s="51" t="s">
        <v>181</v>
      </c>
      <c r="B364" s="49" t="s">
        <v>165</v>
      </c>
      <c r="C364" s="49" t="s">
        <v>449</v>
      </c>
      <c r="D364" s="49" t="s">
        <v>451</v>
      </c>
      <c r="E364" s="49" t="s">
        <v>182</v>
      </c>
      <c r="F364" s="50">
        <v>165583</v>
      </c>
    </row>
    <row r="365" spans="1:6" x14ac:dyDescent="0.2">
      <c r="A365" s="51" t="s">
        <v>452</v>
      </c>
      <c r="B365" s="49" t="s">
        <v>165</v>
      </c>
      <c r="C365" s="49" t="s">
        <v>453</v>
      </c>
      <c r="D365" s="49" t="s">
        <v>167</v>
      </c>
      <c r="E365" s="49" t="s">
        <v>168</v>
      </c>
      <c r="F365" s="50">
        <v>1712346.86</v>
      </c>
    </row>
    <row r="366" spans="1:6" x14ac:dyDescent="0.2">
      <c r="A366" s="51" t="s">
        <v>454</v>
      </c>
      <c r="B366" s="49" t="s">
        <v>165</v>
      </c>
      <c r="C366" s="49" t="s">
        <v>455</v>
      </c>
      <c r="D366" s="49" t="s">
        <v>167</v>
      </c>
      <c r="E366" s="49" t="s">
        <v>168</v>
      </c>
      <c r="F366" s="50">
        <v>1712346.86</v>
      </c>
    </row>
    <row r="367" spans="1:6" x14ac:dyDescent="0.2">
      <c r="A367" s="51" t="s">
        <v>456</v>
      </c>
      <c r="B367" s="49" t="s">
        <v>165</v>
      </c>
      <c r="C367" s="49" t="s">
        <v>455</v>
      </c>
      <c r="D367" s="49" t="s">
        <v>457</v>
      </c>
      <c r="E367" s="49" t="s">
        <v>168</v>
      </c>
      <c r="F367" s="50">
        <v>1712346.86</v>
      </c>
    </row>
    <row r="368" spans="1:6" x14ac:dyDescent="0.2">
      <c r="A368" s="51" t="s">
        <v>458</v>
      </c>
      <c r="B368" s="49" t="s">
        <v>165</v>
      </c>
      <c r="C368" s="49" t="s">
        <v>455</v>
      </c>
      <c r="D368" s="49" t="s">
        <v>459</v>
      </c>
      <c r="E368" s="49" t="s">
        <v>168</v>
      </c>
      <c r="F368" s="50">
        <v>1712346.86</v>
      </c>
    </row>
    <row r="369" spans="1:6" x14ac:dyDescent="0.2">
      <c r="A369" s="52" t="s">
        <v>460</v>
      </c>
      <c r="B369" s="49" t="s">
        <v>165</v>
      </c>
      <c r="C369" s="49" t="s">
        <v>455</v>
      </c>
      <c r="D369" s="49" t="s">
        <v>459</v>
      </c>
      <c r="E369" s="49" t="s">
        <v>461</v>
      </c>
      <c r="F369" s="50">
        <v>1712346.86</v>
      </c>
    </row>
    <row r="370" spans="1:6" x14ac:dyDescent="0.2">
      <c r="A370" s="53" t="s">
        <v>458</v>
      </c>
      <c r="B370" s="54" t="s">
        <v>165</v>
      </c>
      <c r="C370" s="54" t="s">
        <v>455</v>
      </c>
      <c r="D370" s="54" t="s">
        <v>459</v>
      </c>
      <c r="E370" s="54" t="s">
        <v>462</v>
      </c>
      <c r="F370" s="55">
        <v>1712346.86</v>
      </c>
    </row>
    <row r="371" spans="1:6" x14ac:dyDescent="0.2">
      <c r="A371" s="56" t="s">
        <v>463</v>
      </c>
      <c r="B371" s="57"/>
      <c r="C371" s="57"/>
      <c r="D371" s="57"/>
      <c r="E371" s="58"/>
      <c r="F371" s="59">
        <f>F6</f>
        <v>524904601.30000001</v>
      </c>
    </row>
  </sheetData>
  <autoFilter ref="A6:F370" xr:uid="{8096E024-4049-4537-949F-2F293DFBBE9F}"/>
  <mergeCells count="8">
    <mergeCell ref="A371:E371"/>
    <mergeCell ref="A2:F2"/>
    <mergeCell ref="A4:A5"/>
    <mergeCell ref="B4:B5"/>
    <mergeCell ref="C4:C5"/>
    <mergeCell ref="D4:D5"/>
    <mergeCell ref="E4:E5"/>
    <mergeCell ref="F4:F5"/>
  </mergeCell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914D-5A4D-4700-A086-70698353B8D9}">
  <dimension ref="A1:C37"/>
  <sheetViews>
    <sheetView topLeftCell="A10" zoomScale="75" zoomScaleNormal="75" workbookViewId="0">
      <selection activeCell="C37" sqref="C37"/>
    </sheetView>
  </sheetViews>
  <sheetFormatPr defaultRowHeight="12.75" x14ac:dyDescent="0.2"/>
  <cols>
    <col min="2" max="2" width="48.5703125" customWidth="1"/>
    <col min="3" max="3" width="20.28515625" customWidth="1"/>
    <col min="258" max="258" width="48.5703125" customWidth="1"/>
    <col min="259" max="259" width="20.28515625" customWidth="1"/>
    <col min="514" max="514" width="48.5703125" customWidth="1"/>
    <col min="515" max="515" width="20.28515625" customWidth="1"/>
    <col min="770" max="770" width="48.5703125" customWidth="1"/>
    <col min="771" max="771" width="20.28515625" customWidth="1"/>
    <col min="1026" max="1026" width="48.5703125" customWidth="1"/>
    <col min="1027" max="1027" width="20.28515625" customWidth="1"/>
    <col min="1282" max="1282" width="48.5703125" customWidth="1"/>
    <col min="1283" max="1283" width="20.28515625" customWidth="1"/>
    <col min="1538" max="1538" width="48.5703125" customWidth="1"/>
    <col min="1539" max="1539" width="20.28515625" customWidth="1"/>
    <col min="1794" max="1794" width="48.5703125" customWidth="1"/>
    <col min="1795" max="1795" width="20.28515625" customWidth="1"/>
    <col min="2050" max="2050" width="48.5703125" customWidth="1"/>
    <col min="2051" max="2051" width="20.28515625" customWidth="1"/>
    <col min="2306" max="2306" width="48.5703125" customWidth="1"/>
    <col min="2307" max="2307" width="20.28515625" customWidth="1"/>
    <col min="2562" max="2562" width="48.5703125" customWidth="1"/>
    <col min="2563" max="2563" width="20.28515625" customWidth="1"/>
    <col min="2818" max="2818" width="48.5703125" customWidth="1"/>
    <col min="2819" max="2819" width="20.28515625" customWidth="1"/>
    <col min="3074" max="3074" width="48.5703125" customWidth="1"/>
    <col min="3075" max="3075" width="20.28515625" customWidth="1"/>
    <col min="3330" max="3330" width="48.5703125" customWidth="1"/>
    <col min="3331" max="3331" width="20.28515625" customWidth="1"/>
    <col min="3586" max="3586" width="48.5703125" customWidth="1"/>
    <col min="3587" max="3587" width="20.28515625" customWidth="1"/>
    <col min="3842" max="3842" width="48.5703125" customWidth="1"/>
    <col min="3843" max="3843" width="20.28515625" customWidth="1"/>
    <col min="4098" max="4098" width="48.5703125" customWidth="1"/>
    <col min="4099" max="4099" width="20.28515625" customWidth="1"/>
    <col min="4354" max="4354" width="48.5703125" customWidth="1"/>
    <col min="4355" max="4355" width="20.28515625" customWidth="1"/>
    <col min="4610" max="4610" width="48.5703125" customWidth="1"/>
    <col min="4611" max="4611" width="20.28515625" customWidth="1"/>
    <col min="4866" max="4866" width="48.5703125" customWidth="1"/>
    <col min="4867" max="4867" width="20.28515625" customWidth="1"/>
    <col min="5122" max="5122" width="48.5703125" customWidth="1"/>
    <col min="5123" max="5123" width="20.28515625" customWidth="1"/>
    <col min="5378" max="5378" width="48.5703125" customWidth="1"/>
    <col min="5379" max="5379" width="20.28515625" customWidth="1"/>
    <col min="5634" max="5634" width="48.5703125" customWidth="1"/>
    <col min="5635" max="5635" width="20.28515625" customWidth="1"/>
    <col min="5890" max="5890" width="48.5703125" customWidth="1"/>
    <col min="5891" max="5891" width="20.28515625" customWidth="1"/>
    <col min="6146" max="6146" width="48.5703125" customWidth="1"/>
    <col min="6147" max="6147" width="20.28515625" customWidth="1"/>
    <col min="6402" max="6402" width="48.5703125" customWidth="1"/>
    <col min="6403" max="6403" width="20.28515625" customWidth="1"/>
    <col min="6658" max="6658" width="48.5703125" customWidth="1"/>
    <col min="6659" max="6659" width="20.28515625" customWidth="1"/>
    <col min="6914" max="6914" width="48.5703125" customWidth="1"/>
    <col min="6915" max="6915" width="20.28515625" customWidth="1"/>
    <col min="7170" max="7170" width="48.5703125" customWidth="1"/>
    <col min="7171" max="7171" width="20.28515625" customWidth="1"/>
    <col min="7426" max="7426" width="48.5703125" customWidth="1"/>
    <col min="7427" max="7427" width="20.28515625" customWidth="1"/>
    <col min="7682" max="7682" width="48.5703125" customWidth="1"/>
    <col min="7683" max="7683" width="20.28515625" customWidth="1"/>
    <col min="7938" max="7938" width="48.5703125" customWidth="1"/>
    <col min="7939" max="7939" width="20.28515625" customWidth="1"/>
    <col min="8194" max="8194" width="48.5703125" customWidth="1"/>
    <col min="8195" max="8195" width="20.28515625" customWidth="1"/>
    <col min="8450" max="8450" width="48.5703125" customWidth="1"/>
    <col min="8451" max="8451" width="20.28515625" customWidth="1"/>
    <col min="8706" max="8706" width="48.5703125" customWidth="1"/>
    <col min="8707" max="8707" width="20.28515625" customWidth="1"/>
    <col min="8962" max="8962" width="48.5703125" customWidth="1"/>
    <col min="8963" max="8963" width="20.28515625" customWidth="1"/>
    <col min="9218" max="9218" width="48.5703125" customWidth="1"/>
    <col min="9219" max="9219" width="20.28515625" customWidth="1"/>
    <col min="9474" max="9474" width="48.5703125" customWidth="1"/>
    <col min="9475" max="9475" width="20.28515625" customWidth="1"/>
    <col min="9730" max="9730" width="48.5703125" customWidth="1"/>
    <col min="9731" max="9731" width="20.28515625" customWidth="1"/>
    <col min="9986" max="9986" width="48.5703125" customWidth="1"/>
    <col min="9987" max="9987" width="20.28515625" customWidth="1"/>
    <col min="10242" max="10242" width="48.5703125" customWidth="1"/>
    <col min="10243" max="10243" width="20.28515625" customWidth="1"/>
    <col min="10498" max="10498" width="48.5703125" customWidth="1"/>
    <col min="10499" max="10499" width="20.28515625" customWidth="1"/>
    <col min="10754" max="10754" width="48.5703125" customWidth="1"/>
    <col min="10755" max="10755" width="20.28515625" customWidth="1"/>
    <col min="11010" max="11010" width="48.5703125" customWidth="1"/>
    <col min="11011" max="11011" width="20.28515625" customWidth="1"/>
    <col min="11266" max="11266" width="48.5703125" customWidth="1"/>
    <col min="11267" max="11267" width="20.28515625" customWidth="1"/>
    <col min="11522" max="11522" width="48.5703125" customWidth="1"/>
    <col min="11523" max="11523" width="20.28515625" customWidth="1"/>
    <col min="11778" max="11778" width="48.5703125" customWidth="1"/>
    <col min="11779" max="11779" width="20.28515625" customWidth="1"/>
    <col min="12034" max="12034" width="48.5703125" customWidth="1"/>
    <col min="12035" max="12035" width="20.28515625" customWidth="1"/>
    <col min="12290" max="12290" width="48.5703125" customWidth="1"/>
    <col min="12291" max="12291" width="20.28515625" customWidth="1"/>
    <col min="12546" max="12546" width="48.5703125" customWidth="1"/>
    <col min="12547" max="12547" width="20.28515625" customWidth="1"/>
    <col min="12802" max="12802" width="48.5703125" customWidth="1"/>
    <col min="12803" max="12803" width="20.28515625" customWidth="1"/>
    <col min="13058" max="13058" width="48.5703125" customWidth="1"/>
    <col min="13059" max="13059" width="20.28515625" customWidth="1"/>
    <col min="13314" max="13314" width="48.5703125" customWidth="1"/>
    <col min="13315" max="13315" width="20.28515625" customWidth="1"/>
    <col min="13570" max="13570" width="48.5703125" customWidth="1"/>
    <col min="13571" max="13571" width="20.28515625" customWidth="1"/>
    <col min="13826" max="13826" width="48.5703125" customWidth="1"/>
    <col min="13827" max="13827" width="20.28515625" customWidth="1"/>
    <col min="14082" max="14082" width="48.5703125" customWidth="1"/>
    <col min="14083" max="14083" width="20.28515625" customWidth="1"/>
    <col min="14338" max="14338" width="48.5703125" customWidth="1"/>
    <col min="14339" max="14339" width="20.28515625" customWidth="1"/>
    <col min="14594" max="14594" width="48.5703125" customWidth="1"/>
    <col min="14595" max="14595" width="20.28515625" customWidth="1"/>
    <col min="14850" max="14850" width="48.5703125" customWidth="1"/>
    <col min="14851" max="14851" width="20.28515625" customWidth="1"/>
    <col min="15106" max="15106" width="48.5703125" customWidth="1"/>
    <col min="15107" max="15107" width="20.28515625" customWidth="1"/>
    <col min="15362" max="15362" width="48.5703125" customWidth="1"/>
    <col min="15363" max="15363" width="20.28515625" customWidth="1"/>
    <col min="15618" max="15618" width="48.5703125" customWidth="1"/>
    <col min="15619" max="15619" width="20.28515625" customWidth="1"/>
    <col min="15874" max="15874" width="48.5703125" customWidth="1"/>
    <col min="15875" max="15875" width="20.28515625" customWidth="1"/>
    <col min="16130" max="16130" width="48.5703125" customWidth="1"/>
    <col min="16131" max="16131" width="20.28515625" customWidth="1"/>
  </cols>
  <sheetData>
    <row r="1" spans="1:3" x14ac:dyDescent="0.2">
      <c r="A1" s="60"/>
      <c r="C1" t="s">
        <v>464</v>
      </c>
    </row>
    <row r="2" spans="1:3" ht="18" customHeight="1" x14ac:dyDescent="0.2">
      <c r="A2" s="60"/>
      <c r="B2" s="61" t="s">
        <v>465</v>
      </c>
      <c r="C2" s="61"/>
    </row>
    <row r="3" spans="1:3" ht="35.25" customHeight="1" x14ac:dyDescent="0.2">
      <c r="A3" s="60"/>
      <c r="B3" s="62"/>
      <c r="C3" s="62"/>
    </row>
    <row r="4" spans="1:3" x14ac:dyDescent="0.2">
      <c r="A4" s="63" t="s">
        <v>466</v>
      </c>
      <c r="B4" s="63" t="s">
        <v>2</v>
      </c>
      <c r="C4" s="64" t="s">
        <v>5</v>
      </c>
    </row>
    <row r="5" spans="1:3" x14ac:dyDescent="0.2">
      <c r="A5" s="63"/>
      <c r="B5" s="63"/>
      <c r="C5" s="64"/>
    </row>
    <row r="6" spans="1:3" ht="15.75" x14ac:dyDescent="0.25">
      <c r="A6" s="65" t="s">
        <v>170</v>
      </c>
      <c r="B6" s="66" t="s">
        <v>169</v>
      </c>
      <c r="C6" s="67">
        <f>SUM(C7:C11)</f>
        <v>5342484.76</v>
      </c>
    </row>
    <row r="7" spans="1:3" ht="57" x14ac:dyDescent="0.2">
      <c r="A7" s="68" t="s">
        <v>172</v>
      </c>
      <c r="B7" s="69" t="s">
        <v>171</v>
      </c>
      <c r="C7" s="50">
        <v>696279.75</v>
      </c>
    </row>
    <row r="8" spans="1:3" ht="42.75" x14ac:dyDescent="0.2">
      <c r="A8" s="70" t="s">
        <v>184</v>
      </c>
      <c r="B8" s="69" t="s">
        <v>183</v>
      </c>
      <c r="C8" s="50">
        <v>685700</v>
      </c>
    </row>
    <row r="9" spans="1:3" ht="28.5" x14ac:dyDescent="0.2">
      <c r="A9" s="68" t="s">
        <v>193</v>
      </c>
      <c r="B9" s="69" t="s">
        <v>192</v>
      </c>
      <c r="C9" s="50">
        <v>365725</v>
      </c>
    </row>
    <row r="10" spans="1:3" ht="14.25" x14ac:dyDescent="0.2">
      <c r="A10" s="68" t="s">
        <v>201</v>
      </c>
      <c r="B10" s="69" t="s">
        <v>200</v>
      </c>
      <c r="C10" s="50">
        <v>0</v>
      </c>
    </row>
    <row r="11" spans="1:3" ht="14.25" x14ac:dyDescent="0.2">
      <c r="A11" s="70" t="s">
        <v>207</v>
      </c>
      <c r="B11" s="69" t="s">
        <v>206</v>
      </c>
      <c r="C11" s="50">
        <v>3594780.01</v>
      </c>
    </row>
    <row r="12" spans="1:3" ht="31.5" x14ac:dyDescent="0.25">
      <c r="A12" s="65" t="s">
        <v>245</v>
      </c>
      <c r="B12" s="66" t="s">
        <v>244</v>
      </c>
      <c r="C12" s="67">
        <f>SUM(C13:C15)</f>
        <v>578000</v>
      </c>
    </row>
    <row r="13" spans="1:3" ht="42.75" x14ac:dyDescent="0.2">
      <c r="A13" s="70" t="s">
        <v>467</v>
      </c>
      <c r="B13" s="69" t="s">
        <v>468</v>
      </c>
      <c r="C13" s="71"/>
    </row>
    <row r="14" spans="1:3" ht="14.25" x14ac:dyDescent="0.2">
      <c r="A14" s="70" t="s">
        <v>247</v>
      </c>
      <c r="B14" s="69" t="s">
        <v>469</v>
      </c>
      <c r="C14" s="50">
        <v>578000</v>
      </c>
    </row>
    <row r="15" spans="1:3" ht="42.75" hidden="1" x14ac:dyDescent="0.2">
      <c r="A15" s="70" t="s">
        <v>470</v>
      </c>
      <c r="B15" s="69" t="s">
        <v>471</v>
      </c>
      <c r="C15" s="72"/>
    </row>
    <row r="16" spans="1:3" ht="15.75" x14ac:dyDescent="0.25">
      <c r="A16" s="65" t="s">
        <v>257</v>
      </c>
      <c r="B16" s="66" t="s">
        <v>256</v>
      </c>
      <c r="C16" s="67">
        <f>SUM(C17:C19)</f>
        <v>175956953.06</v>
      </c>
    </row>
    <row r="17" spans="1:3" ht="14.25" x14ac:dyDescent="0.2">
      <c r="A17" s="70" t="s">
        <v>259</v>
      </c>
      <c r="B17" s="69" t="s">
        <v>258</v>
      </c>
      <c r="C17" s="50">
        <v>5977524.9400000004</v>
      </c>
    </row>
    <row r="18" spans="1:3" ht="14.25" x14ac:dyDescent="0.2">
      <c r="A18" s="70" t="s">
        <v>269</v>
      </c>
      <c r="B18" s="69" t="s">
        <v>268</v>
      </c>
      <c r="C18" s="50">
        <v>169784134.12</v>
      </c>
    </row>
    <row r="19" spans="1:3" ht="28.5" x14ac:dyDescent="0.2">
      <c r="A19" s="70" t="s">
        <v>301</v>
      </c>
      <c r="B19" s="69" t="s">
        <v>300</v>
      </c>
      <c r="C19" s="50">
        <v>195294</v>
      </c>
    </row>
    <row r="20" spans="1:3" ht="15.75" x14ac:dyDescent="0.25">
      <c r="A20" s="65" t="s">
        <v>315</v>
      </c>
      <c r="B20" s="66" t="s">
        <v>314</v>
      </c>
      <c r="C20" s="67">
        <f>SUM(C21:C24)</f>
        <v>249090079.08999997</v>
      </c>
    </row>
    <row r="21" spans="1:3" ht="14.25" x14ac:dyDescent="0.2">
      <c r="A21" s="70" t="s">
        <v>317</v>
      </c>
      <c r="B21" s="69" t="s">
        <v>316</v>
      </c>
      <c r="C21" s="50">
        <v>106718500.15000001</v>
      </c>
    </row>
    <row r="22" spans="1:3" ht="14.25" x14ac:dyDescent="0.2">
      <c r="A22" s="70" t="s">
        <v>342</v>
      </c>
      <c r="B22" s="69" t="s">
        <v>341</v>
      </c>
      <c r="C22" s="50">
        <v>2933273.89</v>
      </c>
    </row>
    <row r="23" spans="1:3" ht="14.25" x14ac:dyDescent="0.2">
      <c r="A23" s="70" t="s">
        <v>352</v>
      </c>
      <c r="B23" s="69" t="s">
        <v>351</v>
      </c>
      <c r="C23" s="50">
        <v>106475723.72</v>
      </c>
    </row>
    <row r="24" spans="1:3" ht="28.5" x14ac:dyDescent="0.2">
      <c r="A24" s="70" t="s">
        <v>390</v>
      </c>
      <c r="B24" s="69" t="s">
        <v>389</v>
      </c>
      <c r="C24" s="50">
        <v>32962581.329999998</v>
      </c>
    </row>
    <row r="25" spans="1:3" ht="15.75" x14ac:dyDescent="0.25">
      <c r="A25" s="65" t="s">
        <v>396</v>
      </c>
      <c r="B25" s="66" t="s">
        <v>395</v>
      </c>
      <c r="C25" s="67">
        <f>SUM(C26)</f>
        <v>100000</v>
      </c>
    </row>
    <row r="26" spans="1:3" ht="14.25" x14ac:dyDescent="0.2">
      <c r="A26" s="70" t="s">
        <v>398</v>
      </c>
      <c r="B26" s="69" t="s">
        <v>397</v>
      </c>
      <c r="C26" s="50">
        <v>100000</v>
      </c>
    </row>
    <row r="27" spans="1:3" ht="15.75" x14ac:dyDescent="0.25">
      <c r="A27" s="65" t="s">
        <v>402</v>
      </c>
      <c r="B27" s="66" t="s">
        <v>401</v>
      </c>
      <c r="C27" s="67">
        <f>SUM(C28:C29)</f>
        <v>75649702.599999994</v>
      </c>
    </row>
    <row r="28" spans="1:3" ht="14.25" x14ac:dyDescent="0.2">
      <c r="A28" s="70" t="s">
        <v>404</v>
      </c>
      <c r="B28" s="69" t="s">
        <v>403</v>
      </c>
      <c r="C28" s="50">
        <f>75655702.6-6000</f>
        <v>75649702.599999994</v>
      </c>
    </row>
    <row r="29" spans="1:3" ht="28.5" hidden="1" x14ac:dyDescent="0.2">
      <c r="A29" s="68" t="s">
        <v>472</v>
      </c>
      <c r="B29" s="69" t="s">
        <v>473</v>
      </c>
      <c r="C29" s="73"/>
    </row>
    <row r="30" spans="1:3" ht="15.75" x14ac:dyDescent="0.25">
      <c r="A30" s="65">
        <v>1000</v>
      </c>
      <c r="B30" s="66" t="s">
        <v>438</v>
      </c>
      <c r="C30" s="67">
        <f>SUM(C31)</f>
        <v>16275351.93</v>
      </c>
    </row>
    <row r="31" spans="1:3" ht="14.25" x14ac:dyDescent="0.2">
      <c r="A31" s="70">
        <v>1003</v>
      </c>
      <c r="B31" s="69" t="s">
        <v>440</v>
      </c>
      <c r="C31" s="50">
        <v>16275351.93</v>
      </c>
    </row>
    <row r="32" spans="1:3" ht="15.75" x14ac:dyDescent="0.25">
      <c r="A32" s="65" t="s">
        <v>447</v>
      </c>
      <c r="B32" s="66" t="s">
        <v>446</v>
      </c>
      <c r="C32" s="67">
        <f>SUM(C33)</f>
        <v>199683</v>
      </c>
    </row>
    <row r="33" spans="1:3" ht="14.25" x14ac:dyDescent="0.2">
      <c r="A33" s="70" t="s">
        <v>449</v>
      </c>
      <c r="B33" s="69" t="s">
        <v>474</v>
      </c>
      <c r="C33" s="50">
        <v>199683</v>
      </c>
    </row>
    <row r="34" spans="1:3" ht="31.5" x14ac:dyDescent="0.25">
      <c r="A34" s="65">
        <v>1300</v>
      </c>
      <c r="B34" s="66" t="s">
        <v>452</v>
      </c>
      <c r="C34" s="67">
        <f>SUM(C35)</f>
        <v>1712346.86</v>
      </c>
    </row>
    <row r="35" spans="1:3" ht="28.5" x14ac:dyDescent="0.2">
      <c r="A35" s="70">
        <v>1301</v>
      </c>
      <c r="B35" s="69" t="s">
        <v>454</v>
      </c>
      <c r="C35" s="50">
        <v>1712346.86</v>
      </c>
    </row>
    <row r="36" spans="1:3" ht="18" x14ac:dyDescent="0.25">
      <c r="A36" s="74"/>
      <c r="B36" s="75" t="s">
        <v>475</v>
      </c>
      <c r="C36" s="76">
        <f>SUM(C6,C12,C16,C20,C25,C27,C34,C32,C30)</f>
        <v>524904601.30000001</v>
      </c>
    </row>
    <row r="37" spans="1:3" x14ac:dyDescent="0.2">
      <c r="A37" s="60"/>
      <c r="C37" s="77">
        <f>[1]ТРАФАРЕТ!J140-подр!C36</f>
        <v>0</v>
      </c>
    </row>
  </sheetData>
  <mergeCells count="4">
    <mergeCell ref="B2:C3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BC761-7702-4115-BB8C-10D05F1E72F9}">
  <dimension ref="A1:C21"/>
  <sheetViews>
    <sheetView zoomScale="75" zoomScaleNormal="75" workbookViewId="0">
      <selection activeCell="G11" sqref="G11"/>
    </sheetView>
  </sheetViews>
  <sheetFormatPr defaultRowHeight="12.75" x14ac:dyDescent="0.2"/>
  <cols>
    <col min="1" max="1" width="55" customWidth="1"/>
    <col min="2" max="2" width="28.7109375" customWidth="1"/>
    <col min="3" max="3" width="25.140625" customWidth="1"/>
    <col min="257" max="257" width="55" customWidth="1"/>
    <col min="258" max="258" width="28.7109375" customWidth="1"/>
    <col min="259" max="259" width="25.140625" customWidth="1"/>
    <col min="513" max="513" width="55" customWidth="1"/>
    <col min="514" max="514" width="28.7109375" customWidth="1"/>
    <col min="515" max="515" width="25.140625" customWidth="1"/>
    <col min="769" max="769" width="55" customWidth="1"/>
    <col min="770" max="770" width="28.7109375" customWidth="1"/>
    <col min="771" max="771" width="25.140625" customWidth="1"/>
    <col min="1025" max="1025" width="55" customWidth="1"/>
    <col min="1026" max="1026" width="28.7109375" customWidth="1"/>
    <col min="1027" max="1027" width="25.140625" customWidth="1"/>
    <col min="1281" max="1281" width="55" customWidth="1"/>
    <col min="1282" max="1282" width="28.7109375" customWidth="1"/>
    <col min="1283" max="1283" width="25.140625" customWidth="1"/>
    <col min="1537" max="1537" width="55" customWidth="1"/>
    <col min="1538" max="1538" width="28.7109375" customWidth="1"/>
    <col min="1539" max="1539" width="25.140625" customWidth="1"/>
    <col min="1793" max="1793" width="55" customWidth="1"/>
    <col min="1794" max="1794" width="28.7109375" customWidth="1"/>
    <col min="1795" max="1795" width="25.140625" customWidth="1"/>
    <col min="2049" max="2049" width="55" customWidth="1"/>
    <col min="2050" max="2050" width="28.7109375" customWidth="1"/>
    <col min="2051" max="2051" width="25.140625" customWidth="1"/>
    <col min="2305" max="2305" width="55" customWidth="1"/>
    <col min="2306" max="2306" width="28.7109375" customWidth="1"/>
    <col min="2307" max="2307" width="25.140625" customWidth="1"/>
    <col min="2561" max="2561" width="55" customWidth="1"/>
    <col min="2562" max="2562" width="28.7109375" customWidth="1"/>
    <col min="2563" max="2563" width="25.140625" customWidth="1"/>
    <col min="2817" max="2817" width="55" customWidth="1"/>
    <col min="2818" max="2818" width="28.7109375" customWidth="1"/>
    <col min="2819" max="2819" width="25.140625" customWidth="1"/>
    <col min="3073" max="3073" width="55" customWidth="1"/>
    <col min="3074" max="3074" width="28.7109375" customWidth="1"/>
    <col min="3075" max="3075" width="25.140625" customWidth="1"/>
    <col min="3329" max="3329" width="55" customWidth="1"/>
    <col min="3330" max="3330" width="28.7109375" customWidth="1"/>
    <col min="3331" max="3331" width="25.140625" customWidth="1"/>
    <col min="3585" max="3585" width="55" customWidth="1"/>
    <col min="3586" max="3586" width="28.7109375" customWidth="1"/>
    <col min="3587" max="3587" width="25.140625" customWidth="1"/>
    <col min="3841" max="3841" width="55" customWidth="1"/>
    <col min="3842" max="3842" width="28.7109375" customWidth="1"/>
    <col min="3843" max="3843" width="25.140625" customWidth="1"/>
    <col min="4097" max="4097" width="55" customWidth="1"/>
    <col min="4098" max="4098" width="28.7109375" customWidth="1"/>
    <col min="4099" max="4099" width="25.140625" customWidth="1"/>
    <col min="4353" max="4353" width="55" customWidth="1"/>
    <col min="4354" max="4354" width="28.7109375" customWidth="1"/>
    <col min="4355" max="4355" width="25.140625" customWidth="1"/>
    <col min="4609" max="4609" width="55" customWidth="1"/>
    <col min="4610" max="4610" width="28.7109375" customWidth="1"/>
    <col min="4611" max="4611" width="25.140625" customWidth="1"/>
    <col min="4865" max="4865" width="55" customWidth="1"/>
    <col min="4866" max="4866" width="28.7109375" customWidth="1"/>
    <col min="4867" max="4867" width="25.140625" customWidth="1"/>
    <col min="5121" max="5121" width="55" customWidth="1"/>
    <col min="5122" max="5122" width="28.7109375" customWidth="1"/>
    <col min="5123" max="5123" width="25.140625" customWidth="1"/>
    <col min="5377" max="5377" width="55" customWidth="1"/>
    <col min="5378" max="5378" width="28.7109375" customWidth="1"/>
    <col min="5379" max="5379" width="25.140625" customWidth="1"/>
    <col min="5633" max="5633" width="55" customWidth="1"/>
    <col min="5634" max="5634" width="28.7109375" customWidth="1"/>
    <col min="5635" max="5635" width="25.140625" customWidth="1"/>
    <col min="5889" max="5889" width="55" customWidth="1"/>
    <col min="5890" max="5890" width="28.7109375" customWidth="1"/>
    <col min="5891" max="5891" width="25.140625" customWidth="1"/>
    <col min="6145" max="6145" width="55" customWidth="1"/>
    <col min="6146" max="6146" width="28.7109375" customWidth="1"/>
    <col min="6147" max="6147" width="25.140625" customWidth="1"/>
    <col min="6401" max="6401" width="55" customWidth="1"/>
    <col min="6402" max="6402" width="28.7109375" customWidth="1"/>
    <col min="6403" max="6403" width="25.140625" customWidth="1"/>
    <col min="6657" max="6657" width="55" customWidth="1"/>
    <col min="6658" max="6658" width="28.7109375" customWidth="1"/>
    <col min="6659" max="6659" width="25.140625" customWidth="1"/>
    <col min="6913" max="6913" width="55" customWidth="1"/>
    <col min="6914" max="6914" width="28.7109375" customWidth="1"/>
    <col min="6915" max="6915" width="25.140625" customWidth="1"/>
    <col min="7169" max="7169" width="55" customWidth="1"/>
    <col min="7170" max="7170" width="28.7109375" customWidth="1"/>
    <col min="7171" max="7171" width="25.140625" customWidth="1"/>
    <col min="7425" max="7425" width="55" customWidth="1"/>
    <col min="7426" max="7426" width="28.7109375" customWidth="1"/>
    <col min="7427" max="7427" width="25.140625" customWidth="1"/>
    <col min="7681" max="7681" width="55" customWidth="1"/>
    <col min="7682" max="7682" width="28.7109375" customWidth="1"/>
    <col min="7683" max="7683" width="25.140625" customWidth="1"/>
    <col min="7937" max="7937" width="55" customWidth="1"/>
    <col min="7938" max="7938" width="28.7109375" customWidth="1"/>
    <col min="7939" max="7939" width="25.140625" customWidth="1"/>
    <col min="8193" max="8193" width="55" customWidth="1"/>
    <col min="8194" max="8194" width="28.7109375" customWidth="1"/>
    <col min="8195" max="8195" width="25.140625" customWidth="1"/>
    <col min="8449" max="8449" width="55" customWidth="1"/>
    <col min="8450" max="8450" width="28.7109375" customWidth="1"/>
    <col min="8451" max="8451" width="25.140625" customWidth="1"/>
    <col min="8705" max="8705" width="55" customWidth="1"/>
    <col min="8706" max="8706" width="28.7109375" customWidth="1"/>
    <col min="8707" max="8707" width="25.140625" customWidth="1"/>
    <col min="8961" max="8961" width="55" customWidth="1"/>
    <col min="8962" max="8962" width="28.7109375" customWidth="1"/>
    <col min="8963" max="8963" width="25.140625" customWidth="1"/>
    <col min="9217" max="9217" width="55" customWidth="1"/>
    <col min="9218" max="9218" width="28.7109375" customWidth="1"/>
    <col min="9219" max="9219" width="25.140625" customWidth="1"/>
    <col min="9473" max="9473" width="55" customWidth="1"/>
    <col min="9474" max="9474" width="28.7109375" customWidth="1"/>
    <col min="9475" max="9475" width="25.140625" customWidth="1"/>
    <col min="9729" max="9729" width="55" customWidth="1"/>
    <col min="9730" max="9730" width="28.7109375" customWidth="1"/>
    <col min="9731" max="9731" width="25.140625" customWidth="1"/>
    <col min="9985" max="9985" width="55" customWidth="1"/>
    <col min="9986" max="9986" width="28.7109375" customWidth="1"/>
    <col min="9987" max="9987" width="25.140625" customWidth="1"/>
    <col min="10241" max="10241" width="55" customWidth="1"/>
    <col min="10242" max="10242" width="28.7109375" customWidth="1"/>
    <col min="10243" max="10243" width="25.140625" customWidth="1"/>
    <col min="10497" max="10497" width="55" customWidth="1"/>
    <col min="10498" max="10498" width="28.7109375" customWidth="1"/>
    <col min="10499" max="10499" width="25.140625" customWidth="1"/>
    <col min="10753" max="10753" width="55" customWidth="1"/>
    <col min="10754" max="10754" width="28.7109375" customWidth="1"/>
    <col min="10755" max="10755" width="25.140625" customWidth="1"/>
    <col min="11009" max="11009" width="55" customWidth="1"/>
    <col min="11010" max="11010" width="28.7109375" customWidth="1"/>
    <col min="11011" max="11011" width="25.140625" customWidth="1"/>
    <col min="11265" max="11265" width="55" customWidth="1"/>
    <col min="11266" max="11266" width="28.7109375" customWidth="1"/>
    <col min="11267" max="11267" width="25.140625" customWidth="1"/>
    <col min="11521" max="11521" width="55" customWidth="1"/>
    <col min="11522" max="11522" width="28.7109375" customWidth="1"/>
    <col min="11523" max="11523" width="25.140625" customWidth="1"/>
    <col min="11777" max="11777" width="55" customWidth="1"/>
    <col min="11778" max="11778" width="28.7109375" customWidth="1"/>
    <col min="11779" max="11779" width="25.140625" customWidth="1"/>
    <col min="12033" max="12033" width="55" customWidth="1"/>
    <col min="12034" max="12034" width="28.7109375" customWidth="1"/>
    <col min="12035" max="12035" width="25.140625" customWidth="1"/>
    <col min="12289" max="12289" width="55" customWidth="1"/>
    <col min="12290" max="12290" width="28.7109375" customWidth="1"/>
    <col min="12291" max="12291" width="25.140625" customWidth="1"/>
    <col min="12545" max="12545" width="55" customWidth="1"/>
    <col min="12546" max="12546" width="28.7109375" customWidth="1"/>
    <col min="12547" max="12547" width="25.140625" customWidth="1"/>
    <col min="12801" max="12801" width="55" customWidth="1"/>
    <col min="12802" max="12802" width="28.7109375" customWidth="1"/>
    <col min="12803" max="12803" width="25.140625" customWidth="1"/>
    <col min="13057" max="13057" width="55" customWidth="1"/>
    <col min="13058" max="13058" width="28.7109375" customWidth="1"/>
    <col min="13059" max="13059" width="25.140625" customWidth="1"/>
    <col min="13313" max="13313" width="55" customWidth="1"/>
    <col min="13314" max="13314" width="28.7109375" customWidth="1"/>
    <col min="13315" max="13315" width="25.140625" customWidth="1"/>
    <col min="13569" max="13569" width="55" customWidth="1"/>
    <col min="13570" max="13570" width="28.7109375" customWidth="1"/>
    <col min="13571" max="13571" width="25.140625" customWidth="1"/>
    <col min="13825" max="13825" width="55" customWidth="1"/>
    <col min="13826" max="13826" width="28.7109375" customWidth="1"/>
    <col min="13827" max="13827" width="25.140625" customWidth="1"/>
    <col min="14081" max="14081" width="55" customWidth="1"/>
    <col min="14082" max="14082" width="28.7109375" customWidth="1"/>
    <col min="14083" max="14083" width="25.140625" customWidth="1"/>
    <col min="14337" max="14337" width="55" customWidth="1"/>
    <col min="14338" max="14338" width="28.7109375" customWidth="1"/>
    <col min="14339" max="14339" width="25.140625" customWidth="1"/>
    <col min="14593" max="14593" width="55" customWidth="1"/>
    <col min="14594" max="14594" width="28.7109375" customWidth="1"/>
    <col min="14595" max="14595" width="25.140625" customWidth="1"/>
    <col min="14849" max="14849" width="55" customWidth="1"/>
    <col min="14850" max="14850" width="28.7109375" customWidth="1"/>
    <col min="14851" max="14851" width="25.140625" customWidth="1"/>
    <col min="15105" max="15105" width="55" customWidth="1"/>
    <col min="15106" max="15106" width="28.7109375" customWidth="1"/>
    <col min="15107" max="15107" width="25.140625" customWidth="1"/>
    <col min="15361" max="15361" width="55" customWidth="1"/>
    <col min="15362" max="15362" width="28.7109375" customWidth="1"/>
    <col min="15363" max="15363" width="25.140625" customWidth="1"/>
    <col min="15617" max="15617" width="55" customWidth="1"/>
    <col min="15618" max="15618" width="28.7109375" customWidth="1"/>
    <col min="15619" max="15619" width="25.140625" customWidth="1"/>
    <col min="15873" max="15873" width="55" customWidth="1"/>
    <col min="15874" max="15874" width="28.7109375" customWidth="1"/>
    <col min="15875" max="15875" width="25.140625" customWidth="1"/>
    <col min="16129" max="16129" width="55" customWidth="1"/>
    <col min="16130" max="16130" width="28.7109375" customWidth="1"/>
    <col min="16131" max="16131" width="25.140625" customWidth="1"/>
  </cols>
  <sheetData>
    <row r="1" spans="1:3" x14ac:dyDescent="0.2">
      <c r="C1" t="s">
        <v>476</v>
      </c>
    </row>
    <row r="2" spans="1:3" ht="45" customHeight="1" x14ac:dyDescent="0.2">
      <c r="A2" s="78" t="s">
        <v>477</v>
      </c>
      <c r="B2" s="79"/>
      <c r="C2" s="79"/>
    </row>
    <row r="3" spans="1:3" ht="42.75" x14ac:dyDescent="0.2">
      <c r="A3" s="80" t="s">
        <v>2</v>
      </c>
      <c r="B3" s="80" t="s">
        <v>478</v>
      </c>
      <c r="C3" s="81" t="s">
        <v>5</v>
      </c>
    </row>
    <row r="4" spans="1:3" ht="30" x14ac:dyDescent="0.25">
      <c r="A4" s="82" t="s">
        <v>479</v>
      </c>
      <c r="B4" s="83" t="s">
        <v>7</v>
      </c>
      <c r="C4" s="84">
        <f>C5+C17</f>
        <v>-44698605.080000043</v>
      </c>
    </row>
    <row r="5" spans="1:3" ht="42.75" x14ac:dyDescent="0.2">
      <c r="A5" s="85" t="s">
        <v>480</v>
      </c>
      <c r="B5" s="86" t="s">
        <v>7</v>
      </c>
      <c r="C5" s="87">
        <f>C6+C11</f>
        <v>0</v>
      </c>
    </row>
    <row r="6" spans="1:3" ht="28.5" x14ac:dyDescent="0.2">
      <c r="A6" s="88" t="s">
        <v>481</v>
      </c>
      <c r="B6" s="89" t="s">
        <v>482</v>
      </c>
      <c r="C6" s="87">
        <f>C7+C9</f>
        <v>-54900000</v>
      </c>
    </row>
    <row r="7" spans="1:3" ht="28.5" hidden="1" x14ac:dyDescent="0.2">
      <c r="A7" s="88" t="s">
        <v>483</v>
      </c>
      <c r="B7" s="89" t="s">
        <v>484</v>
      </c>
      <c r="C7" s="87">
        <f>C8</f>
        <v>0</v>
      </c>
    </row>
    <row r="8" spans="1:3" ht="42.75" hidden="1" x14ac:dyDescent="0.2">
      <c r="A8" s="88" t="s">
        <v>485</v>
      </c>
      <c r="B8" s="89" t="s">
        <v>486</v>
      </c>
      <c r="C8" s="90"/>
    </row>
    <row r="9" spans="1:3" ht="30.75" customHeight="1" x14ac:dyDescent="0.2">
      <c r="A9" s="88" t="s">
        <v>487</v>
      </c>
      <c r="B9" s="89" t="s">
        <v>488</v>
      </c>
      <c r="C9" s="87">
        <f>C10</f>
        <v>-54900000</v>
      </c>
    </row>
    <row r="10" spans="1:3" ht="42.75" x14ac:dyDescent="0.2">
      <c r="A10" s="88" t="s">
        <v>489</v>
      </c>
      <c r="B10" s="89" t="s">
        <v>490</v>
      </c>
      <c r="C10" s="91">
        <v>-54900000</v>
      </c>
    </row>
    <row r="11" spans="1:3" ht="28.5" x14ac:dyDescent="0.2">
      <c r="A11" s="88" t="s">
        <v>491</v>
      </c>
      <c r="B11" s="89" t="s">
        <v>492</v>
      </c>
      <c r="C11" s="87">
        <f>C14+C12</f>
        <v>54900000</v>
      </c>
    </row>
    <row r="12" spans="1:3" ht="42.75" x14ac:dyDescent="0.2">
      <c r="A12" s="88" t="s">
        <v>493</v>
      </c>
      <c r="B12" s="89" t="s">
        <v>494</v>
      </c>
      <c r="C12" s="87">
        <f>C13</f>
        <v>103900000</v>
      </c>
    </row>
    <row r="13" spans="1:3" ht="57" x14ac:dyDescent="0.2">
      <c r="A13" s="88" t="s">
        <v>495</v>
      </c>
      <c r="B13" s="89" t="s">
        <v>496</v>
      </c>
      <c r="C13" s="91">
        <v>103900000</v>
      </c>
    </row>
    <row r="14" spans="1:3" ht="42.75" x14ac:dyDescent="0.2">
      <c r="A14" s="88" t="s">
        <v>497</v>
      </c>
      <c r="B14" s="89" t="s">
        <v>498</v>
      </c>
      <c r="C14" s="87">
        <f>C15</f>
        <v>-49000000</v>
      </c>
    </row>
    <row r="15" spans="1:3" ht="57" x14ac:dyDescent="0.2">
      <c r="A15" s="88" t="s">
        <v>499</v>
      </c>
      <c r="B15" s="89" t="s">
        <v>500</v>
      </c>
      <c r="C15" s="91">
        <v>-49000000</v>
      </c>
    </row>
    <row r="16" spans="1:3" ht="30" customHeight="1" x14ac:dyDescent="0.2">
      <c r="A16" s="85" t="s">
        <v>501</v>
      </c>
      <c r="B16" s="86" t="s">
        <v>7</v>
      </c>
      <c r="C16" s="87">
        <v>0</v>
      </c>
    </row>
    <row r="17" spans="1:3" ht="30" customHeight="1" x14ac:dyDescent="0.2">
      <c r="A17" s="85" t="s">
        <v>502</v>
      </c>
      <c r="B17" s="92" t="s">
        <v>503</v>
      </c>
      <c r="C17" s="87">
        <f>C18+C20</f>
        <v>-44698605.080000043</v>
      </c>
    </row>
    <row r="18" spans="1:3" ht="15" x14ac:dyDescent="0.2">
      <c r="A18" s="85" t="s">
        <v>504</v>
      </c>
      <c r="B18" s="92" t="s">
        <v>505</v>
      </c>
      <c r="C18" s="87">
        <f>C19</f>
        <v>-739295499.75999999</v>
      </c>
    </row>
    <row r="19" spans="1:3" ht="28.5" x14ac:dyDescent="0.2">
      <c r="A19" s="85" t="s">
        <v>506</v>
      </c>
      <c r="B19" s="92" t="s">
        <v>507</v>
      </c>
      <c r="C19" s="91">
        <v>-739295499.75999999</v>
      </c>
    </row>
    <row r="20" spans="1:3" ht="15" x14ac:dyDescent="0.2">
      <c r="A20" s="85" t="s">
        <v>508</v>
      </c>
      <c r="B20" s="92" t="s">
        <v>509</v>
      </c>
      <c r="C20" s="87">
        <f>C21</f>
        <v>694596894.67999995</v>
      </c>
    </row>
    <row r="21" spans="1:3" ht="28.5" x14ac:dyDescent="0.2">
      <c r="A21" s="85" t="s">
        <v>510</v>
      </c>
      <c r="B21" s="92" t="s">
        <v>511</v>
      </c>
      <c r="C21" s="91">
        <v>694596894.67999995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</vt:lpstr>
      <vt:lpstr>расх</vt:lpstr>
      <vt:lpstr>подр</vt:lpstr>
      <vt:lpstr>источ</vt:lpstr>
      <vt:lpstr>дох!Область_печати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Дедук</dc:creator>
  <cp:lastModifiedBy>Наталья Дедук</cp:lastModifiedBy>
  <dcterms:created xsi:type="dcterms:W3CDTF">2023-03-21T07:56:02Z</dcterms:created>
  <dcterms:modified xsi:type="dcterms:W3CDTF">2023-03-21T07:57:04Z</dcterms:modified>
</cp:coreProperties>
</file>