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ОТЧЁТЫ\2024\годовой 2024\191н\"/>
    </mc:Choice>
  </mc:AlternateContent>
  <xr:revisionPtr revIDLastSave="0" documentId="8_{353887C2-B719-4C07-9CC0-E439C5536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03121" sheetId="1" r:id="rId1"/>
  </sheets>
  <calcPr calcId="191029"/>
</workbook>
</file>

<file path=xl/calcChain.xml><?xml version="1.0" encoding="utf-8"?>
<calcChain xmlns="http://schemas.openxmlformats.org/spreadsheetml/2006/main">
  <c r="G200" i="1" l="1"/>
  <c r="G199" i="1"/>
  <c r="G192" i="1"/>
  <c r="G191" i="1"/>
  <c r="G190" i="1" s="1"/>
  <c r="F190" i="1"/>
  <c r="E190" i="1"/>
  <c r="G189" i="1"/>
  <c r="G188" i="1"/>
  <c r="G187" i="1" s="1"/>
  <c r="F187" i="1"/>
  <c r="E187" i="1"/>
  <c r="G186" i="1"/>
  <c r="G185" i="1"/>
  <c r="G184" i="1" s="1"/>
  <c r="G183" i="1" s="1"/>
  <c r="F184" i="1"/>
  <c r="F183" i="1" s="1"/>
  <c r="E184" i="1"/>
  <c r="E183" i="1"/>
  <c r="G182" i="1"/>
  <c r="G181" i="1"/>
  <c r="F180" i="1"/>
  <c r="E180" i="1"/>
  <c r="G179" i="1"/>
  <c r="G177" i="1" s="1"/>
  <c r="G178" i="1"/>
  <c r="F177" i="1"/>
  <c r="E177" i="1"/>
  <c r="G176" i="1"/>
  <c r="G175" i="1"/>
  <c r="F174" i="1"/>
  <c r="E174" i="1"/>
  <c r="G167" i="1"/>
  <c r="G166" i="1"/>
  <c r="F165" i="1"/>
  <c r="E165" i="1"/>
  <c r="G164" i="1"/>
  <c r="G163" i="1"/>
  <c r="F162" i="1"/>
  <c r="E162" i="1"/>
  <c r="G161" i="1"/>
  <c r="G160" i="1"/>
  <c r="G159" i="1" s="1"/>
  <c r="F159" i="1"/>
  <c r="E159" i="1"/>
  <c r="G156" i="1"/>
  <c r="G155" i="1"/>
  <c r="G154" i="1"/>
  <c r="G153" i="1" s="1"/>
  <c r="F153" i="1"/>
  <c r="E153" i="1"/>
  <c r="G152" i="1"/>
  <c r="G151" i="1"/>
  <c r="F150" i="1"/>
  <c r="E150" i="1"/>
  <c r="G149" i="1"/>
  <c r="G148" i="1"/>
  <c r="F147" i="1"/>
  <c r="E147" i="1"/>
  <c r="G146" i="1"/>
  <c r="G145" i="1"/>
  <c r="F144" i="1"/>
  <c r="E144" i="1"/>
  <c r="G142" i="1"/>
  <c r="G141" i="1"/>
  <c r="G133" i="1"/>
  <c r="G132" i="1"/>
  <c r="G131" i="1" s="1"/>
  <c r="F131" i="1"/>
  <c r="E131" i="1"/>
  <c r="G130" i="1"/>
  <c r="G129" i="1"/>
  <c r="F128" i="1"/>
  <c r="E128" i="1"/>
  <c r="G127" i="1"/>
  <c r="G126" i="1"/>
  <c r="G125" i="1" s="1"/>
  <c r="F125" i="1"/>
  <c r="E125" i="1"/>
  <c r="G124" i="1"/>
  <c r="G123" i="1"/>
  <c r="F122" i="1"/>
  <c r="E122" i="1"/>
  <c r="G120" i="1"/>
  <c r="G116" i="1"/>
  <c r="G115" i="1"/>
  <c r="G114" i="1"/>
  <c r="G113" i="1"/>
  <c r="G112" i="1"/>
  <c r="G111" i="1"/>
  <c r="G110" i="1"/>
  <c r="F109" i="1"/>
  <c r="E109" i="1"/>
  <c r="G107" i="1"/>
  <c r="G106" i="1" s="1"/>
  <c r="F106" i="1"/>
  <c r="E106" i="1"/>
  <c r="G104" i="1"/>
  <c r="G103" i="1"/>
  <c r="F102" i="1"/>
  <c r="E102" i="1"/>
  <c r="G94" i="1"/>
  <c r="G93" i="1" s="1"/>
  <c r="F93" i="1"/>
  <c r="E93" i="1"/>
  <c r="G91" i="1"/>
  <c r="G90" i="1" s="1"/>
  <c r="F90" i="1"/>
  <c r="E90" i="1"/>
  <c r="G88" i="1"/>
  <c r="G87" i="1"/>
  <c r="G86" i="1"/>
  <c r="F85" i="1"/>
  <c r="E85" i="1"/>
  <c r="G83" i="1"/>
  <c r="G82" i="1" s="1"/>
  <c r="F82" i="1"/>
  <c r="E82" i="1"/>
  <c r="G80" i="1"/>
  <c r="G79" i="1"/>
  <c r="G78" i="1"/>
  <c r="G77" i="1"/>
  <c r="G76" i="1"/>
  <c r="G75" i="1"/>
  <c r="G74" i="1"/>
  <c r="F73" i="1"/>
  <c r="E73" i="1"/>
  <c r="E67" i="1" s="1"/>
  <c r="G71" i="1"/>
  <c r="G70" i="1"/>
  <c r="G69" i="1"/>
  <c r="G68" i="1"/>
  <c r="F68" i="1"/>
  <c r="E68" i="1"/>
  <c r="G65" i="1"/>
  <c r="G64" i="1"/>
  <c r="G63" i="1"/>
  <c r="G62" i="1"/>
  <c r="G61" i="1"/>
  <c r="G60" i="1"/>
  <c r="F59" i="1"/>
  <c r="E59" i="1"/>
  <c r="G57" i="1"/>
  <c r="G56" i="1"/>
  <c r="F56" i="1"/>
  <c r="E56" i="1"/>
  <c r="G54" i="1"/>
  <c r="G53" i="1"/>
  <c r="G52" i="1"/>
  <c r="F51" i="1"/>
  <c r="E51" i="1"/>
  <c r="G49" i="1"/>
  <c r="G48" i="1" s="1"/>
  <c r="F48" i="1"/>
  <c r="E48" i="1"/>
  <c r="G40" i="1"/>
  <c r="G39" i="1"/>
  <c r="G38" i="1" s="1"/>
  <c r="F38" i="1"/>
  <c r="E38" i="1"/>
  <c r="G36" i="1"/>
  <c r="G35" i="1"/>
  <c r="G34" i="1"/>
  <c r="F33" i="1"/>
  <c r="E33" i="1"/>
  <c r="G31" i="1"/>
  <c r="G30" i="1"/>
  <c r="G29" i="1" s="1"/>
  <c r="F29" i="1"/>
  <c r="E29" i="1"/>
  <c r="G27" i="1"/>
  <c r="G26" i="1"/>
  <c r="G25" i="1"/>
  <c r="F24" i="1"/>
  <c r="E24" i="1"/>
  <c r="G22" i="1"/>
  <c r="G21" i="1" s="1"/>
  <c r="F21" i="1"/>
  <c r="F20" i="1" s="1"/>
  <c r="E21" i="1"/>
  <c r="G59" i="1" l="1"/>
  <c r="E158" i="1"/>
  <c r="E157" i="1" s="1"/>
  <c r="G24" i="1"/>
  <c r="G33" i="1"/>
  <c r="G20" i="1" s="1"/>
  <c r="G85" i="1"/>
  <c r="F67" i="1"/>
  <c r="F119" i="1" s="1"/>
  <c r="F118" i="1" s="1"/>
  <c r="G122" i="1"/>
  <c r="F121" i="1"/>
  <c r="G51" i="1"/>
  <c r="G128" i="1"/>
  <c r="G162" i="1"/>
  <c r="G165" i="1"/>
  <c r="G174" i="1"/>
  <c r="F158" i="1"/>
  <c r="F157" i="1" s="1"/>
  <c r="G73" i="1"/>
  <c r="G67" i="1" s="1"/>
  <c r="E20" i="1"/>
  <c r="G109" i="1"/>
  <c r="G102" i="1"/>
  <c r="E121" i="1"/>
  <c r="G144" i="1"/>
  <c r="G121" i="1" s="1"/>
  <c r="G147" i="1"/>
  <c r="G150" i="1"/>
  <c r="G180" i="1"/>
  <c r="G158" i="1" s="1"/>
  <c r="G157" i="1" s="1"/>
  <c r="E119" i="1"/>
  <c r="E118" i="1" s="1"/>
  <c r="G119" i="1" l="1"/>
  <c r="G118" i="1" s="1"/>
</calcChain>
</file>

<file path=xl/sharedStrings.xml><?xml version="1.0" encoding="utf-8"?>
<sst xmlns="http://schemas.openxmlformats.org/spreadsheetml/2006/main" count="482" uniqueCount="360">
  <si>
    <t>492</t>
  </si>
  <si>
    <t>IST</t>
  </si>
  <si>
    <t>5</t>
  </si>
  <si>
    <t>PRD</t>
  </si>
  <si>
    <t>ОТЧЕТ  О ФИНАНСОВЫХ РЕЗУЛЬТАТАХ ДЕЯТЕЛЬНОСТИ</t>
  </si>
  <si>
    <t>500</t>
  </si>
  <si>
    <t>PRP</t>
  </si>
  <si>
    <t>КОДЫ</t>
  </si>
  <si>
    <t>01.01.2025</t>
  </si>
  <si>
    <t>RDT</t>
  </si>
  <si>
    <t>Форма по ОКУД</t>
  </si>
  <si>
    <t>0503121</t>
  </si>
  <si>
    <t>ROD</t>
  </si>
  <si>
    <t>на</t>
  </si>
  <si>
    <t>01 января 2025 г.</t>
  </si>
  <si>
    <t>Дата</t>
  </si>
  <si>
    <t>3</t>
  </si>
  <si>
    <t>VID</t>
  </si>
  <si>
    <t>Главный распорядитель, распорядитель, получатель бюджетных средств,</t>
  </si>
  <si>
    <t>VRO</t>
  </si>
  <si>
    <t>главный администратор, администратор доходов бюджета,</t>
  </si>
  <si>
    <t>по ОКПО</t>
  </si>
  <si>
    <t>02290545</t>
  </si>
  <si>
    <t>ГОД</t>
  </si>
  <si>
    <t>RESERVE1</t>
  </si>
  <si>
    <t>главный администратор, администратор источников</t>
  </si>
  <si>
    <t>ИНН</t>
  </si>
  <si>
    <t>5320008985</t>
  </si>
  <si>
    <t>RESERVE2</t>
  </si>
  <si>
    <t>финансирования дефицита бюджета</t>
  </si>
  <si>
    <t>Комитет финансов Администрации Боровичского МР(городское пос.)</t>
  </si>
  <si>
    <t>Глава по БК</t>
  </si>
  <si>
    <t>glbuhg2</t>
  </si>
  <si>
    <t>Наименование бюджета (публично-правового образования)</t>
  </si>
  <si>
    <t>Бюджет города Боровичи</t>
  </si>
  <si>
    <t>по ОКТМО</t>
  </si>
  <si>
    <t>49606101</t>
  </si>
  <si>
    <t>ruk2</t>
  </si>
  <si>
    <t>Периодичность: годовая</t>
  </si>
  <si>
    <t>ruk3</t>
  </si>
  <si>
    <t>Единица измерения: руб.</t>
  </si>
  <si>
    <t>по ОКЕИ</t>
  </si>
  <si>
    <t>pravopr</t>
  </si>
  <si>
    <t>oktmor</t>
  </si>
  <si>
    <t>Наименование показателя</t>
  </si>
  <si>
    <t>Код строки</t>
  </si>
  <si>
    <t>Код по КОСГУ</t>
  </si>
  <si>
    <t>Бюджетная деятельность</t>
  </si>
  <si>
    <t>Средства во временном распоряжении</t>
  </si>
  <si>
    <t>Итого</t>
  </si>
  <si>
    <t>COLS_OLAP</t>
  </si>
  <si>
    <t>ROWS_OLAP</t>
  </si>
  <si>
    <t>6</t>
  </si>
  <si>
    <t>CONS_RULES</t>
  </si>
  <si>
    <t>Доходы (стр. 020 + стр. 030 + стр. 040 + стр. 050 + стр. 060 + 
стр. 070 + стр. 090 + стр. 100 + стр. 110)</t>
  </si>
  <si>
    <t>010</t>
  </si>
  <si>
    <t>100</t>
  </si>
  <si>
    <t>Налоговые доходы
            в том числе:</t>
  </si>
  <si>
    <t>020</t>
  </si>
  <si>
    <t>110</t>
  </si>
  <si>
    <t>Налоги</t>
  </si>
  <si>
    <t>111</t>
  </si>
  <si>
    <t>Доходы от собственности
            в том числе:</t>
  </si>
  <si>
    <t>030</t>
  </si>
  <si>
    <t>120</t>
  </si>
  <si>
    <t>Доходы от операционной аренды</t>
  </si>
  <si>
    <t>121</t>
  </si>
  <si>
    <t>Платежи при пользовании природными ресурсами</t>
  </si>
  <si>
    <t>123</t>
  </si>
  <si>
    <t>Иные доходы от собственности</t>
  </si>
  <si>
    <t>129</t>
  </si>
  <si>
    <t>Доходы от оказания платных услуг (работ), компенсаций затрат
            в том числе:</t>
  </si>
  <si>
    <t>040</t>
  </si>
  <si>
    <t>130</t>
  </si>
  <si>
    <t>Доходы от оказания платных услуг (работ)</t>
  </si>
  <si>
    <t>131</t>
  </si>
  <si>
    <t>Доходы от компенсации затрат</t>
  </si>
  <si>
    <t>134</t>
  </si>
  <si>
    <t>Штрафы, пени, неустойки, возмещения ущерба
            в том числе:</t>
  </si>
  <si>
    <t>050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</si>
  <si>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</si>
  <si>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</si>
  <si>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</si>
  <si>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Страховые возмещения</t>
  </si>
  <si>
    <t>143</t>
  </si>
  <si>
    <t>Прочие доходы от сумм принудительного изъятия</t>
  </si>
  <si>
    <t>145</t>
  </si>
  <si>
    <t>Безвозмездные денежные поступления текущего характера
            в том числе:</t>
  </si>
  <si>
    <t>060</t>
  </si>
  <si>
    <t>150</t>
  </si>
  <si>
    <t>Поступления текущего характера от других бюджетов бюджетной системы Российской Федерации</t>
  </si>
  <si>
    <t>151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</si>
  <si>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</si>
  <si>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</si>
  <si>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ukonf</t>
  </si>
  <si>
    <t>Форма 0503121 с.2</t>
  </si>
  <si>
    <t>pprch</t>
  </si>
  <si>
    <t>Безвозмездные денежные поступления капитального характера
            в том числе:</t>
  </si>
  <si>
    <t>070</t>
  </si>
  <si>
    <t>160</t>
  </si>
  <si>
    <t>Доходы от операций с активами
            в том числе:</t>
  </si>
  <si>
    <t>090</t>
  </si>
  <si>
    <t>170</t>
  </si>
  <si>
    <t>Доходы от выбытия активов</t>
  </si>
  <si>
    <t>172</t>
  </si>
  <si>
    <t>Чрезвычайные доходы от операций с активами</t>
  </si>
  <si>
    <t>173</t>
  </si>
  <si>
    <t>Доходы от оценки активов и обязательств</t>
  </si>
  <si>
    <t>176</t>
  </si>
  <si>
    <t>Прочие доходы
            в том числе:</t>
  </si>
  <si>
    <t>180</t>
  </si>
  <si>
    <t>Иные доходы</t>
  </si>
  <si>
    <t>189</t>
  </si>
  <si>
    <t>Безвозмездные неденежные поступления в сектор государственного управления
            в том числе: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</si>
  <si>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</si>
  <si>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</si>
  <si>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</si>
  <si>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текущего характера от организаций (за исключением сектора государственного управления и организаций государственного сектора)</t>
  </si>
  <si>
    <t>192</t>
  </si>
  <si>
    <t>Безвозмездные неденежные поступления текущего характера от физических лиц</t>
  </si>
  <si>
    <t>193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</si>
  <si>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</si>
  <si>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</si>
  <si>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Безвозмездные неденежные поступления капитального характера от физических лиц</t>
  </si>
  <si>
    <t>197</t>
  </si>
  <si>
    <t>Прочие неденежные безвозмездные поступления</t>
  </si>
  <si>
    <t>199</t>
  </si>
  <si>
    <t>Расходы (стр. 160 + стр. 170 + стр. 190 + стр. 210 + 
стр. 230 + стр. 240 + стр. 250 + стр. 260 + стр. 270)</t>
  </si>
  <si>
    <t>200</t>
  </si>
  <si>
    <t>Оплата труда и начисления на выплаты по оплате труда
           в том числе: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</si>
  <si>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</si>
  <si>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</si>
  <si>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</si>
  <si>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</si>
  <si>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</si>
  <si>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</si>
  <si>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</si>
  <si>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Оплата работ, услуг
            в том числе: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</si>
  <si>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</si>
  <si>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</si>
  <si>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</si>
  <si>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</si>
  <si>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</si>
  <si>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</si>
  <si>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</si>
  <si>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</si>
  <si>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</si>
  <si>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</si>
  <si>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</si>
  <si>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</si>
  <si>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</si>
  <si>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</si>
  <si>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</si>
  <si>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 государственного (муниципального) долга
            в том числе:</t>
  </si>
  <si>
    <t>230</t>
  </si>
  <si>
    <t>Обслуживание внутреннего долга</t>
  </si>
  <si>
    <t>231</t>
  </si>
  <si>
    <t>Безвозмездные перечисления текущего характера организациям
            в том числе:</t>
  </si>
  <si>
    <t>240</t>
  </si>
  <si>
    <t>Безвозмездные перечисления (передачи) текущего характера сектора государственного управления</t>
  </si>
  <si>
    <t>241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</si>
  <si>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</si>
  <si>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245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</si>
  <si>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</si>
  <si>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</si>
  <si>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>Безвозмездные перечисления бюджетам
            в том числе:</t>
  </si>
  <si>
    <t>250</t>
  </si>
  <si>
    <t>Перечисления текущего характера другим бюджетам бюджетной системы Российской Федерации</t>
  </si>
  <si>
    <t>251</t>
  </si>
  <si>
    <t>Социальное обеспечение
            в том числе:</t>
  </si>
  <si>
    <t>260</t>
  </si>
  <si>
    <t>Форма 0503121 с.3</t>
  </si>
  <si>
    <t>Расходы по операциям с активами
            в том числе: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</si>
  <si>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</si>
  <si>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</si>
  <si>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</si>
  <si>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</si>
  <si>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</si>
  <si>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
            в том числе:</t>
  </si>
  <si>
    <t>280</t>
  </si>
  <si>
    <t>Прочие расходы
            в том числе: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</si>
  <si>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</si>
  <si>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</si>
  <si>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</si>
  <si>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</si>
  <si>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</si>
  <si>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</si>
  <si>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</si>
  <si>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Другие экономические санкции</t>
  </si>
  <si>
    <t>295</t>
  </si>
  <si>
    <t>Иные выплаты текущего характера физическим лицам</t>
  </si>
  <si>
    <t>296</t>
  </si>
  <si>
    <t>Иные выплаты текущего характера организациям</t>
  </si>
  <si>
    <t>297</t>
  </si>
  <si>
    <t>Иные выплаты капитального характера физическим лицам</t>
  </si>
  <si>
    <t>298</t>
  </si>
  <si>
    <t>Чистый операционный результат
(стр. 301 - стр. 302),  (стр. 310 + стр. 410)</t>
  </si>
  <si>
    <t>300</t>
  </si>
  <si>
    <t>Операционный результат до налогообложения 
(стр. 010 - стр. 150)</t>
  </si>
  <si>
    <t>301</t>
  </si>
  <si>
    <t>Налог на прибыль</t>
  </si>
  <si>
    <t>302</t>
  </si>
  <si>
    <t>Операции с нефинансовыми активами 
(стр. 320 + стр. 330 + стр. 350 + стр. 360 + стр. 370+ стр. 380 + стр. 390 + 
стр. 395 + стр. 400)</t>
  </si>
  <si>
    <t>310</t>
  </si>
  <si>
    <t>Чистое поступление основных средств</t>
  </si>
  <si>
    <t>320</t>
  </si>
  <si>
    <t>в том числе:
увеличение стоимости основных средств</t>
  </si>
  <si>
    <t>321</t>
  </si>
  <si>
    <t>уменьшение стоимости основных средств</t>
  </si>
  <si>
    <t>322</t>
  </si>
  <si>
    <t>41X</t>
  </si>
  <si>
    <t>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</si>
  <si>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</si>
  <si>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</si>
  <si>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</si>
  <si>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</si>
  <si>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</si>
  <si>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42X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</si>
  <si>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</si>
  <si>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</si>
  <si>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</si>
  <si>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</si>
  <si>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</si>
  <si>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</si>
  <si>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43X</t>
  </si>
  <si>
    <t>Чистое поступление материальных запасов</t>
  </si>
  <si>
    <t>360</t>
  </si>
  <si>
    <t>в том числе:
увеличение стоимости материальных запасов
в том числе:</t>
  </si>
  <si>
    <t>361</t>
  </si>
  <si>
    <t>340</t>
  </si>
  <si>
    <t>Форма 0503121 с.4</t>
  </si>
  <si>
    <t>уменьшение стоимости материальных запасов
в том числе:</t>
  </si>
  <si>
    <t>362</t>
  </si>
  <si>
    <t>440</t>
  </si>
  <si>
    <t>Чистое поступление прав пользования</t>
  </si>
  <si>
    <t>370</t>
  </si>
  <si>
    <t>в том числе:
увеличение стоимости прав пользования</t>
  </si>
  <si>
    <t>371</t>
  </si>
  <si>
    <t>35Х</t>
  </si>
  <si>
    <t>уменьшение стоимости прав пользования</t>
  </si>
  <si>
    <t>372</t>
  </si>
  <si>
    <t>45Х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</si>
  <si>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</si>
  <si>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</si>
  <si>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</si>
  <si>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</si>
  <si>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</si>
  <si>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</si>
  <si>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46X</t>
  </si>
  <si>
    <t>Чистое изменение затрат на изготовление готовой продукции, выполнение работ, услуг</t>
  </si>
  <si>
    <t>390</t>
  </si>
  <si>
    <t>в том числе:
увеличение затрат</t>
  </si>
  <si>
    <t>391</t>
  </si>
  <si>
    <t>x</t>
  </si>
  <si>
    <t>уменьшение затрат</t>
  </si>
  <si>
    <t>392</t>
  </si>
  <si>
    <t>Чистое изменение затрат на биотрансформацию</t>
  </si>
  <si>
    <t>395</t>
  </si>
  <si>
    <t>396</t>
  </si>
  <si>
    <t>397</t>
  </si>
  <si>
    <t>Расходы будущих периодов</t>
  </si>
  <si>
    <t>400</t>
  </si>
  <si>
    <t>Операции с финансовыми активами и обязательствами 
(стр. 420 – стр. 510)</t>
  </si>
  <si>
    <t>410</t>
  </si>
  <si>
    <t>Операции с финансовыми активами 
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</si>
  <si>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</si>
  <si>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</si>
  <si>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</si>
  <si>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
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</si>
  <si>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</si>
  <si>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</si>
  <si>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</si>
  <si>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</si>
  <si>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</si>
  <si>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</si>
  <si>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
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</si>
  <si>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</si>
  <si>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</si>
  <si>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</si>
  <si>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</si>
  <si>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</si>
  <si>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</si>
  <si>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</si>
  <si>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</si>
  <si>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</si>
  <si>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</si>
  <si>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</si>
  <si>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</si>
  <si>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</si>
  <si>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Форма 0503121 с.5</t>
  </si>
  <si>
    <t>Чистое предоставление заимствований</t>
  </si>
  <si>
    <t>460</t>
  </si>
  <si>
    <t>в том числе:
увеличение задолженности по предоставленным заимствованиям</t>
  </si>
  <si>
    <t>461</t>
  </si>
  <si>
    <t>540</t>
  </si>
  <si>
    <t>уменьшение задолженности по предоставленным заимствованиям</t>
  </si>
  <si>
    <t>462</t>
  </si>
  <si>
    <t>640</t>
  </si>
  <si>
    <t>Чистое поступление иных финансовых активов</t>
  </si>
  <si>
    <t>470</t>
  </si>
  <si>
    <t>в том числе: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</si>
  <si>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</si>
  <si>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</si>
  <si>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</si>
  <si>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</si>
  <si>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</si>
  <si>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прочей дебиторской задолженности</t>
  </si>
  <si>
    <t>480</t>
  </si>
  <si>
    <t>в том числе:
увеличение прочей дебиторской задолженности</t>
  </si>
  <si>
    <t>481</t>
  </si>
  <si>
    <t>560</t>
  </si>
  <si>
    <t>уменьшение прочей дебиторской задолженности</t>
  </si>
  <si>
    <t>482</t>
  </si>
  <si>
    <t>660</t>
  </si>
  <si>
    <t>Операции с обязательствами (стр. 520 + стр. 530 + стр. 540+ стр. 550 + 
стр. 560)</t>
  </si>
  <si>
    <t>Чистое увеличение задолженности по внутренним привлеченным заимствованиям</t>
  </si>
  <si>
    <t>в том числе: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</si>
  <si>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</si>
  <si>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</si>
  <si>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</si>
  <si>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</si>
  <si>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</si>
  <si>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</si>
  <si>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</si>
  <si>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</si>
  <si>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</si>
  <si>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</si>
  <si>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</si>
  <si>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</si>
  <si>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</si>
  <si>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
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</si>
  <si>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</si>
  <si>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</si>
  <si>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</si>
  <si>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</si>
  <si>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</si>
  <si>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Форма 0503121 с.6</t>
  </si>
  <si>
    <t>Доходы будущих периодов</t>
  </si>
  <si>
    <t>Резервы предстоящих расходов</t>
  </si>
  <si>
    <t>Главный</t>
  </si>
  <si>
    <t>Руководитель       _____________________________________________</t>
  </si>
  <si>
    <t>бухгалтер _______________</t>
  </si>
  <si>
    <t>(расшифровка подписи)</t>
  </si>
  <si>
    <t>(подпись)</t>
  </si>
  <si>
    <t>Централизованная 
бухгалтерия</t>
  </si>
  <si>
    <t>(наименование, ОГРН, ИНН,
 КПП, местонахождение)</t>
  </si>
  <si>
    <t>Руководитель
(уполномоченное лицо)</t>
  </si>
  <si>
    <t>(должность)</t>
  </si>
  <si>
    <t>(подпись)</t>
  </si>
  <si>
    <t>(расшифровка
подписи)</t>
  </si>
  <si>
    <t>Исполнитель</t>
  </si>
  <si>
    <t>(расшифровка 
подписи)</t>
  </si>
  <si>
    <t>(телефон, e-mail)</t>
  </si>
  <si>
    <t>Комитет финансов Администрации Боровичского муниципального района</t>
  </si>
  <si>
    <t>" 07" февраля 2025 г.</t>
  </si>
  <si>
    <t xml:space="preserve">         (подпись)</t>
  </si>
  <si>
    <t>О.Н. Трифанова</t>
  </si>
  <si>
    <t>Е.В. Крючкова</t>
  </si>
  <si>
    <t>зам. Начальника бюджетного  отдела</t>
  </si>
  <si>
    <t>Н.С. Дедук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</si>
</sst>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0" x14ac:knownFonts="1">
    <font>
      <sz val="10"/>
      <color rgb="FF000000"/>
      <name val="Arial Cyr"/>
    </font>
    <font>
      <sz val="8"/>
      <color rgb="FF000000"/>
      <name val="Arial Cyr"/>
    </font>
    <font>
      <b/>
      <sz val="10"/>
      <color rgb="FF000000"/>
      <name val="Arial Cyr"/>
    </font>
    <font>
      <sz val="9"/>
      <color rgb="FF000000"/>
      <name val="Arial Cyr"/>
    </font>
    <font>
      <sz val="12"/>
      <color rgb="FF000000"/>
      <name val="Arial Cyr"/>
    </font>
    <font>
      <sz val="8"/>
      <color rgb="FF000000"/>
      <name val="Calibri"/>
    </font>
    <font>
      <b/>
      <sz val="9"/>
      <color rgb="FF000000"/>
      <name val="Arial Cyr"/>
    </font>
    <font>
      <i/>
      <sz val="9"/>
      <color rgb="FF000000"/>
      <name val="Arial Cyr"/>
    </font>
    <font>
      <i/>
      <sz val="8"/>
      <color rgb="FF000000"/>
      <name val="Arial Cyr"/>
    </font>
    <font>
      <b/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/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/>
    <xf numFmtId="0" fontId="1" fillId="0" borderId="0" xfId="0" applyFont="1" applyAlignment="1">
      <alignment horizontal="right"/>
    </xf>
    <xf numFmtId="49" fontId="0" fillId="0" borderId="1" xfId="0" applyNumberForma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49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" fillId="0" borderId="5" xfId="0" applyNumberFormat="1" applyFont="1" applyBorder="1" applyAlignment="1">
      <alignment horizontal="right"/>
    </xf>
    <xf numFmtId="0" fontId="1" fillId="0" borderId="9" xfId="0" applyFont="1" applyBorder="1"/>
    <xf numFmtId="0" fontId="0" fillId="0" borderId="9" xfId="0" applyBorder="1" applyAlignment="1">
      <alignment wrapText="1"/>
    </xf>
    <xf numFmtId="0" fontId="1" fillId="0" borderId="9" xfId="0" applyFont="1" applyBorder="1" applyAlignment="1">
      <alignment horizontal="centerContinuous"/>
    </xf>
    <xf numFmtId="49" fontId="4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11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49" fontId="1" fillId="2" borderId="0" xfId="0" applyNumberFormat="1" applyFont="1" applyFill="1"/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left" wrapText="1" indent="1"/>
    </xf>
    <xf numFmtId="49" fontId="1" fillId="3" borderId="24" xfId="0" applyNumberFormat="1" applyFont="1" applyFill="1" applyBorder="1" applyAlignment="1">
      <alignment horizontal="center"/>
    </xf>
    <xf numFmtId="49" fontId="1" fillId="3" borderId="25" xfId="0" applyNumberFormat="1" applyFont="1" applyFill="1" applyBorder="1" applyAlignment="1">
      <alignment horizontal="center"/>
    </xf>
    <xf numFmtId="164" fontId="1" fillId="4" borderId="25" xfId="0" applyNumberFormat="1" applyFont="1" applyFill="1" applyBorder="1" applyAlignment="1">
      <alignment horizontal="right" wrapText="1"/>
    </xf>
    <xf numFmtId="164" fontId="1" fillId="4" borderId="26" xfId="0" applyNumberFormat="1" applyFont="1" applyFill="1" applyBorder="1" applyAlignment="1">
      <alignment horizontal="right" wrapText="1"/>
    </xf>
    <xf numFmtId="0" fontId="0" fillId="0" borderId="7" xfId="0" applyBorder="1"/>
    <xf numFmtId="49" fontId="7" fillId="3" borderId="27" xfId="0" applyNumberFormat="1" applyFont="1" applyFill="1" applyBorder="1" applyAlignment="1">
      <alignment horizontal="left" wrapText="1"/>
    </xf>
    <xf numFmtId="49" fontId="1" fillId="3" borderId="28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164" fontId="1" fillId="5" borderId="14" xfId="0" applyNumberFormat="1" applyFont="1" applyFill="1" applyBorder="1" applyAlignment="1" applyProtection="1">
      <alignment horizontal="right"/>
      <protection locked="0"/>
    </xf>
    <xf numFmtId="164" fontId="1" fillId="5" borderId="29" xfId="0" applyNumberFormat="1" applyFont="1" applyFill="1" applyBorder="1" applyAlignment="1" applyProtection="1">
      <alignment horizontal="right"/>
      <protection locked="0"/>
    </xf>
    <xf numFmtId="49" fontId="1" fillId="0" borderId="27" xfId="0" applyNumberFormat="1" applyFont="1" applyBorder="1" applyAlignment="1">
      <alignment horizontal="left" wrapText="1" indent="4"/>
    </xf>
    <xf numFmtId="49" fontId="1" fillId="0" borderId="28" xfId="0" applyNumberFormat="1" applyFont="1" applyBorder="1" applyAlignment="1">
      <alignment horizontal="center"/>
    </xf>
    <xf numFmtId="49" fontId="1" fillId="0" borderId="14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right"/>
      <protection locked="0"/>
    </xf>
    <xf numFmtId="164" fontId="1" fillId="3" borderId="14" xfId="0" applyNumberFormat="1" applyFont="1" applyFill="1" applyBorder="1" applyAlignment="1">
      <alignment horizontal="right"/>
    </xf>
    <xf numFmtId="164" fontId="1" fillId="6" borderId="29" xfId="0" applyNumberFormat="1" applyFont="1" applyFill="1" applyBorder="1" applyAlignment="1">
      <alignment horizontal="right" wrapText="1"/>
    </xf>
    <xf numFmtId="49" fontId="7" fillId="0" borderId="27" xfId="0" applyNumberFormat="1" applyFont="1" applyBorder="1" applyAlignment="1" applyProtection="1">
      <alignment horizontal="left" wrapText="1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164" fontId="1" fillId="5" borderId="14" xfId="0" applyNumberFormat="1" applyFont="1" applyFill="1" applyBorder="1" applyAlignment="1">
      <alignment horizontal="right" wrapText="1"/>
    </xf>
    <xf numFmtId="164" fontId="1" fillId="5" borderId="29" xfId="0" applyNumberFormat="1" applyFont="1" applyFill="1" applyBorder="1" applyAlignment="1">
      <alignment horizontal="right" wrapText="1"/>
    </xf>
    <xf numFmtId="0" fontId="8" fillId="0" borderId="27" xfId="0" applyFont="1" applyBorder="1" applyAlignment="1" applyProtection="1">
      <alignment horizontal="left" wrapText="1" indent="4"/>
      <protection locked="0"/>
    </xf>
    <xf numFmtId="49" fontId="1" fillId="0" borderId="30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1" fillId="3" borderId="3" xfId="0" applyNumberFormat="1" applyFont="1" applyFill="1" applyBorder="1" applyAlignment="1">
      <alignment horizontal="right"/>
    </xf>
    <xf numFmtId="164" fontId="1" fillId="6" borderId="31" xfId="0" applyNumberFormat="1" applyFont="1" applyFill="1" applyBorder="1" applyAlignment="1">
      <alignment horizontal="right" wrapText="1"/>
    </xf>
    <xf numFmtId="0" fontId="7" fillId="0" borderId="32" xfId="0" applyFont="1" applyBorder="1" applyAlignment="1">
      <alignment horizontal="left" wrapText="1"/>
    </xf>
    <xf numFmtId="49" fontId="1" fillId="0" borderId="33" xfId="0" applyNumberFormat="1" applyFon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right" wrapText="1"/>
    </xf>
    <xf numFmtId="164" fontId="1" fillId="5" borderId="26" xfId="0" applyNumberFormat="1" applyFont="1" applyFill="1" applyBorder="1" applyAlignment="1">
      <alignment horizontal="right" wrapText="1"/>
    </xf>
    <xf numFmtId="49" fontId="1" fillId="7" borderId="27" xfId="0" applyNumberFormat="1" applyFont="1" applyFill="1" applyBorder="1" applyAlignment="1">
      <alignment horizontal="left" wrapText="1" indent="4"/>
    </xf>
    <xf numFmtId="49" fontId="1" fillId="7" borderId="28" xfId="0" applyNumberFormat="1" applyFont="1" applyFill="1" applyBorder="1" applyAlignment="1">
      <alignment horizontal="center"/>
    </xf>
    <xf numFmtId="49" fontId="1" fillId="7" borderId="14" xfId="0" applyNumberFormat="1" applyFont="1" applyFill="1" applyBorder="1" applyAlignment="1" applyProtection="1">
      <alignment horizontal="center"/>
      <protection locked="0"/>
    </xf>
    <xf numFmtId="164" fontId="1" fillId="7" borderId="14" xfId="0" applyNumberFormat="1" applyFont="1" applyFill="1" applyBorder="1" applyAlignment="1" applyProtection="1">
      <alignment horizontal="right"/>
      <protection locked="0"/>
    </xf>
    <xf numFmtId="164" fontId="1" fillId="8" borderId="14" xfId="0" applyNumberFormat="1" applyFont="1" applyFill="1" applyBorder="1" applyAlignment="1">
      <alignment horizontal="right"/>
    </xf>
    <xf numFmtId="164" fontId="1" fillId="9" borderId="29" xfId="0" applyNumberFormat="1" applyFont="1" applyFill="1" applyBorder="1" applyAlignment="1">
      <alignment horizontal="right" wrapText="1"/>
    </xf>
    <xf numFmtId="0" fontId="0" fillId="7" borderId="7" xfId="0" applyFill="1" applyBorder="1"/>
    <xf numFmtId="0" fontId="0" fillId="7" borderId="0" xfId="0" applyFill="1"/>
    <xf numFmtId="49" fontId="1" fillId="0" borderId="35" xfId="0" applyNumberFormat="1" applyFont="1" applyBorder="1" applyAlignment="1">
      <alignment horizontal="left" wrapText="1" indent="4"/>
    </xf>
    <xf numFmtId="49" fontId="1" fillId="0" borderId="36" xfId="0" applyNumberFormat="1" applyFont="1" applyBorder="1" applyAlignment="1">
      <alignment horizontal="left" wrapText="1" indent="4"/>
    </xf>
    <xf numFmtId="0" fontId="0" fillId="0" borderId="2" xfId="0" applyBorder="1"/>
    <xf numFmtId="49" fontId="1" fillId="0" borderId="29" xfId="0" applyNumberFormat="1" applyFont="1" applyBorder="1" applyAlignment="1">
      <alignment horizontal="left" wrapText="1" indent="4"/>
    </xf>
    <xf numFmtId="49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right"/>
    </xf>
    <xf numFmtId="164" fontId="1" fillId="4" borderId="14" xfId="0" applyNumberFormat="1" applyFont="1" applyFill="1" applyBorder="1" applyAlignment="1">
      <alignment horizontal="right"/>
    </xf>
    <xf numFmtId="164" fontId="1" fillId="4" borderId="29" xfId="0" applyNumberFormat="1" applyFont="1" applyFill="1" applyBorder="1" applyAlignment="1">
      <alignment horizontal="right"/>
    </xf>
    <xf numFmtId="164" fontId="1" fillId="6" borderId="29" xfId="0" applyNumberFormat="1" applyFont="1" applyFill="1" applyBorder="1" applyAlignment="1">
      <alignment horizontal="right"/>
    </xf>
    <xf numFmtId="49" fontId="1" fillId="3" borderId="27" xfId="0" applyNumberFormat="1" applyFont="1" applyFill="1" applyBorder="1" applyAlignment="1">
      <alignment horizontal="left" wrapText="1" indent="4"/>
    </xf>
    <xf numFmtId="164" fontId="1" fillId="9" borderId="29" xfId="0" applyNumberFormat="1" applyFont="1" applyFill="1" applyBorder="1" applyAlignment="1">
      <alignment horizontal="right"/>
    </xf>
    <xf numFmtId="0" fontId="1" fillId="0" borderId="27" xfId="0" applyFont="1" applyBorder="1" applyAlignment="1" applyProtection="1">
      <alignment horizontal="left" wrapText="1" indent="4"/>
      <protection locked="0"/>
    </xf>
    <xf numFmtId="164" fontId="1" fillId="6" borderId="31" xfId="0" applyNumberFormat="1" applyFont="1" applyFill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1" xfId="0" applyBorder="1"/>
    <xf numFmtId="49" fontId="7" fillId="3" borderId="23" xfId="0" applyNumberFormat="1" applyFont="1" applyFill="1" applyBorder="1" applyAlignment="1">
      <alignment horizontal="left" wrapText="1"/>
    </xf>
    <xf numFmtId="164" fontId="1" fillId="0" borderId="14" xfId="0" applyNumberFormat="1" applyFont="1" applyBorder="1" applyAlignment="1" applyProtection="1">
      <alignment horizontal="right" wrapText="1"/>
      <protection locked="0"/>
    </xf>
    <xf numFmtId="164" fontId="1" fillId="3" borderId="14" xfId="0" applyNumberFormat="1" applyFont="1" applyFill="1" applyBorder="1" applyAlignment="1">
      <alignment horizontal="right" wrapText="1"/>
    </xf>
    <xf numFmtId="49" fontId="1" fillId="0" borderId="27" xfId="0" applyNumberFormat="1" applyFont="1" applyBorder="1" applyAlignment="1" applyProtection="1">
      <alignment horizontal="left" wrapText="1" indent="4"/>
      <protection locked="0"/>
    </xf>
    <xf numFmtId="164" fontId="1" fillId="5" borderId="14" xfId="0" applyNumberFormat="1" applyFont="1" applyFill="1" applyBorder="1" applyAlignment="1" applyProtection="1">
      <alignment horizontal="right" wrapText="1"/>
      <protection locked="0"/>
    </xf>
    <xf numFmtId="164" fontId="1" fillId="5" borderId="29" xfId="0" applyNumberFormat="1" applyFont="1" applyFill="1" applyBorder="1" applyAlignment="1" applyProtection="1">
      <alignment horizontal="right" wrapText="1"/>
      <protection locked="0"/>
    </xf>
    <xf numFmtId="164" fontId="1" fillId="7" borderId="14" xfId="0" applyNumberFormat="1" applyFont="1" applyFill="1" applyBorder="1" applyAlignment="1" applyProtection="1">
      <alignment horizontal="right" wrapText="1"/>
      <protection locked="0"/>
    </xf>
    <xf numFmtId="164" fontId="1" fillId="8" borderId="14" xfId="0" applyNumberFormat="1" applyFont="1" applyFill="1" applyBorder="1" applyAlignment="1">
      <alignment horizontal="right" wrapText="1"/>
    </xf>
    <xf numFmtId="49" fontId="9" fillId="3" borderId="27" xfId="0" applyNumberFormat="1" applyFont="1" applyFill="1" applyBorder="1" applyAlignment="1">
      <alignment horizontal="left" wrapText="1"/>
    </xf>
    <xf numFmtId="164" fontId="1" fillId="4" borderId="14" xfId="0" applyNumberFormat="1" applyFont="1" applyFill="1" applyBorder="1" applyAlignment="1">
      <alignment horizontal="right" wrapText="1"/>
    </xf>
    <xf numFmtId="164" fontId="1" fillId="4" borderId="29" xfId="0" applyNumberFormat="1" applyFont="1" applyFill="1" applyBorder="1" applyAlignment="1">
      <alignment horizontal="right" wrapText="1"/>
    </xf>
    <xf numFmtId="164" fontId="1" fillId="6" borderId="29" xfId="0" applyNumberFormat="1" applyFont="1" applyFill="1" applyBorder="1" applyAlignment="1" applyProtection="1">
      <alignment horizontal="right" wrapText="1"/>
      <protection locked="0"/>
    </xf>
    <xf numFmtId="0" fontId="7" fillId="0" borderId="37" xfId="0" applyFont="1" applyBorder="1" applyAlignment="1" applyProtection="1">
      <alignment horizontal="left" wrapText="1"/>
      <protection locked="0"/>
    </xf>
    <xf numFmtId="164" fontId="1" fillId="0" borderId="3" xfId="0" applyNumberFormat="1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wrapText="1"/>
    </xf>
    <xf numFmtId="164" fontId="1" fillId="0" borderId="25" xfId="0" applyNumberFormat="1" applyFont="1" applyBorder="1" applyAlignment="1" applyProtection="1">
      <alignment horizontal="right" wrapText="1"/>
      <protection locked="0"/>
    </xf>
    <xf numFmtId="164" fontId="1" fillId="6" borderId="26" xfId="0" applyNumberFormat="1" applyFont="1" applyFill="1" applyBorder="1" applyAlignment="1" applyProtection="1">
      <alignment horizontal="right" wrapText="1"/>
      <protection locked="0"/>
    </xf>
    <xf numFmtId="49" fontId="6" fillId="3" borderId="27" xfId="0" applyNumberFormat="1" applyFont="1" applyFill="1" applyBorder="1" applyAlignment="1">
      <alignment horizontal="left" wrapText="1"/>
    </xf>
    <xf numFmtId="49" fontId="1" fillId="3" borderId="30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9" fillId="3" borderId="27" xfId="0" applyNumberFormat="1" applyFont="1" applyFill="1" applyBorder="1" applyAlignment="1">
      <alignment horizontal="center" wrapText="1"/>
    </xf>
    <xf numFmtId="0" fontId="1" fillId="0" borderId="7" xfId="0" applyFont="1" applyBorder="1"/>
    <xf numFmtId="164" fontId="1" fillId="6" borderId="26" xfId="0" applyNumberFormat="1" applyFont="1" applyFill="1" applyBorder="1" applyAlignment="1">
      <alignment horizontal="right" wrapText="1"/>
    </xf>
    <xf numFmtId="0" fontId="1" fillId="0" borderId="32" xfId="0" applyFont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7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/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 applyProtection="1">
      <alignment horizontal="left" wrapText="1" inden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left" wrapText="1" indent="15"/>
      <protection locked="0"/>
    </xf>
    <xf numFmtId="49" fontId="1" fillId="0" borderId="0" xfId="0" applyNumberFormat="1" applyFont="1" applyAlignment="1" applyProtection="1">
      <alignment horizontal="left" wrapText="1" indent="15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49" fontId="1" fillId="0" borderId="10" xfId="0" applyNumberFormat="1" applyFont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9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8"/>
  <sheetViews>
    <sheetView tabSelected="1" topLeftCell="A199" workbookViewId="0">
      <selection activeCell="G216" sqref="G216"/>
    </sheetView>
  </sheetViews>
  <sheetFormatPr defaultRowHeight="15" x14ac:dyDescent="0.2"/>
  <cols>
    <col min="1" max="1" width="0.85546875" customWidth="1"/>
    <col min="2" max="2" width="55.7109375" customWidth="1"/>
    <col min="3" max="4" width="6.7109375" customWidth="1"/>
    <col min="5" max="7" width="23.7109375" customWidth="1"/>
    <col min="8" max="9" width="11.7109375" hidden="1" customWidth="1"/>
    <col min="10" max="10" width="9.140625" hidden="1" customWidth="1"/>
    <col min="11" max="11" width="35.7109375" hidden="1" customWidth="1"/>
  </cols>
  <sheetData>
    <row r="1" spans="2:11" ht="5.0999999999999996" customHeight="1" x14ac:dyDescent="0.2"/>
    <row r="2" spans="2:11" ht="9.9499999999999993" customHeight="1" x14ac:dyDescent="0.2">
      <c r="H2" s="1" t="s">
        <v>0</v>
      </c>
      <c r="I2" s="1" t="s">
        <v>1</v>
      </c>
    </row>
    <row r="3" spans="2:11" ht="9.9499999999999993" customHeight="1" x14ac:dyDescent="0.2">
      <c r="H3" s="1" t="s">
        <v>2</v>
      </c>
      <c r="I3" s="1" t="s">
        <v>3</v>
      </c>
    </row>
    <row r="4" spans="2:11" ht="15.75" customHeight="1" x14ac:dyDescent="0.2">
      <c r="B4" s="137" t="s">
        <v>4</v>
      </c>
      <c r="C4" s="137"/>
      <c r="D4" s="137"/>
      <c r="E4" s="137"/>
      <c r="F4" s="137"/>
      <c r="G4" s="138"/>
      <c r="H4" s="1" t="s">
        <v>5</v>
      </c>
      <c r="I4" s="1" t="s">
        <v>6</v>
      </c>
    </row>
    <row r="5" spans="2:11" ht="15" customHeight="1" x14ac:dyDescent="0.2">
      <c r="C5" s="2"/>
      <c r="D5" s="2"/>
      <c r="E5" s="2"/>
      <c r="F5" s="3"/>
      <c r="G5" s="4" t="s">
        <v>7</v>
      </c>
      <c r="H5" s="5" t="s">
        <v>8</v>
      </c>
      <c r="I5" s="1" t="s">
        <v>9</v>
      </c>
    </row>
    <row r="6" spans="2:11" ht="12.75" customHeight="1" x14ac:dyDescent="0.2">
      <c r="B6" s="6"/>
      <c r="C6" s="6"/>
      <c r="D6" s="6"/>
      <c r="E6" s="6"/>
      <c r="F6" s="7" t="s">
        <v>10</v>
      </c>
      <c r="G6" s="8" t="s">
        <v>11</v>
      </c>
      <c r="H6" s="9"/>
      <c r="I6" s="1" t="s">
        <v>12</v>
      </c>
    </row>
    <row r="7" spans="2:11" ht="12.75" customHeight="1" x14ac:dyDescent="0.2">
      <c r="B7" s="10" t="s">
        <v>13</v>
      </c>
      <c r="C7" s="150" t="s">
        <v>14</v>
      </c>
      <c r="D7" s="150"/>
      <c r="E7" s="150"/>
      <c r="F7" s="7" t="s">
        <v>15</v>
      </c>
      <c r="G7" s="12">
        <v>45658</v>
      </c>
      <c r="H7" s="9" t="s">
        <v>16</v>
      </c>
      <c r="I7" s="1" t="s">
        <v>17</v>
      </c>
    </row>
    <row r="8" spans="2:11" ht="12.75" customHeight="1" x14ac:dyDescent="0.2">
      <c r="B8" s="13" t="s">
        <v>18</v>
      </c>
      <c r="C8" s="14"/>
      <c r="D8" s="14"/>
      <c r="E8" s="14"/>
      <c r="F8" s="7"/>
      <c r="G8" s="15"/>
      <c r="H8" s="9"/>
      <c r="I8" s="1" t="s">
        <v>19</v>
      </c>
    </row>
    <row r="9" spans="2:11" ht="12.75" customHeight="1" x14ac:dyDescent="0.2">
      <c r="B9" s="16" t="s">
        <v>20</v>
      </c>
      <c r="C9" s="17"/>
      <c r="D9" s="17"/>
      <c r="E9" s="17"/>
      <c r="F9" s="7" t="s">
        <v>21</v>
      </c>
      <c r="G9" s="15" t="s">
        <v>22</v>
      </c>
      <c r="H9" s="9" t="s">
        <v>23</v>
      </c>
      <c r="I9" s="1" t="s">
        <v>24</v>
      </c>
    </row>
    <row r="10" spans="2:11" ht="12.75" customHeight="1" x14ac:dyDescent="0.2">
      <c r="B10" s="16" t="s">
        <v>25</v>
      </c>
      <c r="C10" s="17"/>
      <c r="D10" s="17"/>
      <c r="E10" s="17"/>
      <c r="F10" s="7" t="s">
        <v>26</v>
      </c>
      <c r="G10" s="15" t="s">
        <v>27</v>
      </c>
      <c r="H10" s="9"/>
      <c r="I10" s="1" t="s">
        <v>28</v>
      </c>
    </row>
    <row r="11" spans="2:11" ht="21.4" customHeight="1" x14ac:dyDescent="0.2">
      <c r="B11" s="16" t="s">
        <v>29</v>
      </c>
      <c r="C11" s="139" t="s">
        <v>353</v>
      </c>
      <c r="D11" s="139"/>
      <c r="E11" s="139"/>
      <c r="F11" s="7" t="s">
        <v>31</v>
      </c>
      <c r="G11" s="15" t="s">
        <v>0</v>
      </c>
      <c r="H11" s="9"/>
      <c r="I11" s="1" t="s">
        <v>32</v>
      </c>
      <c r="K11" s="18" t="s">
        <v>30</v>
      </c>
    </row>
    <row r="12" spans="2:11" ht="15" customHeight="1" x14ac:dyDescent="0.2">
      <c r="B12" s="13" t="s">
        <v>33</v>
      </c>
      <c r="C12" s="140" t="s">
        <v>34</v>
      </c>
      <c r="D12" s="140"/>
      <c r="E12" s="140"/>
      <c r="F12" s="19" t="s">
        <v>35</v>
      </c>
      <c r="G12" s="15" t="s">
        <v>36</v>
      </c>
      <c r="H12" s="9"/>
      <c r="I12" s="1" t="s">
        <v>37</v>
      </c>
    </row>
    <row r="13" spans="2:11" ht="12.75" customHeight="1" x14ac:dyDescent="0.2">
      <c r="B13" s="13" t="s">
        <v>38</v>
      </c>
      <c r="C13" s="20"/>
      <c r="D13" s="21"/>
      <c r="E13" s="22"/>
      <c r="F13" s="7"/>
      <c r="G13" s="23"/>
      <c r="H13" s="9"/>
      <c r="I13" s="1" t="s">
        <v>39</v>
      </c>
    </row>
    <row r="14" spans="2:11" ht="12.75" customHeight="1" x14ac:dyDescent="0.2">
      <c r="B14" s="13" t="s">
        <v>40</v>
      </c>
      <c r="C14" s="144"/>
      <c r="D14" s="144"/>
      <c r="E14" s="24"/>
      <c r="F14" s="7" t="s">
        <v>41</v>
      </c>
      <c r="G14" s="25">
        <v>383</v>
      </c>
      <c r="H14" s="9"/>
      <c r="I14" s="26" t="s">
        <v>42</v>
      </c>
    </row>
    <row r="15" spans="2:11" ht="18.75" customHeight="1" x14ac:dyDescent="0.2">
      <c r="B15" s="27"/>
      <c r="C15" s="27"/>
      <c r="D15" s="27"/>
      <c r="E15" s="27"/>
      <c r="F15" s="27"/>
      <c r="G15" s="28"/>
      <c r="H15" s="1"/>
      <c r="I15" s="26" t="s">
        <v>43</v>
      </c>
    </row>
    <row r="16" spans="2:11" ht="17.100000000000001" customHeight="1" x14ac:dyDescent="0.2">
      <c r="B16" s="132" t="s">
        <v>44</v>
      </c>
      <c r="C16" s="141" t="s">
        <v>45</v>
      </c>
      <c r="D16" s="141" t="s">
        <v>46</v>
      </c>
      <c r="E16" s="141" t="s">
        <v>47</v>
      </c>
      <c r="F16" s="152" t="s">
        <v>48</v>
      </c>
      <c r="G16" s="158" t="s">
        <v>49</v>
      </c>
      <c r="H16" s="1"/>
      <c r="I16" s="1"/>
    </row>
    <row r="17" spans="2:9" ht="17.100000000000001" customHeight="1" x14ac:dyDescent="0.2">
      <c r="B17" s="133"/>
      <c r="C17" s="142"/>
      <c r="D17" s="142"/>
      <c r="E17" s="142"/>
      <c r="F17" s="153"/>
      <c r="G17" s="159"/>
      <c r="H17" s="29"/>
      <c r="I17" s="1" t="s">
        <v>50</v>
      </c>
    </row>
    <row r="18" spans="2:9" ht="17.100000000000001" customHeight="1" x14ac:dyDescent="0.2">
      <c r="B18" s="134"/>
      <c r="C18" s="143"/>
      <c r="D18" s="143"/>
      <c r="E18" s="143"/>
      <c r="F18" s="154"/>
      <c r="G18" s="160"/>
      <c r="H18" s="29"/>
      <c r="I18" s="1" t="s">
        <v>51</v>
      </c>
    </row>
    <row r="19" spans="2:9" ht="12" customHeight="1" x14ac:dyDescent="0.2">
      <c r="B19" s="30">
        <v>1</v>
      </c>
      <c r="C19" s="31">
        <v>2</v>
      </c>
      <c r="D19" s="31">
        <v>3</v>
      </c>
      <c r="E19" s="31">
        <v>4</v>
      </c>
      <c r="F19" s="32" t="s">
        <v>2</v>
      </c>
      <c r="G19" s="33" t="s">
        <v>52</v>
      </c>
      <c r="H19" s="29"/>
      <c r="I19" s="1" t="s">
        <v>53</v>
      </c>
    </row>
    <row r="20" spans="2:9" ht="24.2" customHeight="1" x14ac:dyDescent="0.2">
      <c r="B20" s="34" t="s">
        <v>54</v>
      </c>
      <c r="C20" s="35" t="s">
        <v>55</v>
      </c>
      <c r="D20" s="36" t="s">
        <v>56</v>
      </c>
      <c r="E20" s="37">
        <f>E21+E24+E29+E33+E38+E48+E51+E56+E59</f>
        <v>494649397.91000009</v>
      </c>
      <c r="F20" s="37">
        <f>F21+F24+F29+F33+F38+F48+F51+F56+F59</f>
        <v>0</v>
      </c>
      <c r="G20" s="38">
        <f>G21+G24+G29+G33+G38+G48+G51+G56+G59</f>
        <v>494649397.91000009</v>
      </c>
      <c r="H20" s="39"/>
    </row>
    <row r="21" spans="2:9" ht="24.2" customHeight="1" x14ac:dyDescent="0.2">
      <c r="B21" s="40" t="s">
        <v>57</v>
      </c>
      <c r="C21" s="41" t="s">
        <v>58</v>
      </c>
      <c r="D21" s="42" t="s">
        <v>59</v>
      </c>
      <c r="E21" s="43">
        <f>SUM(E22:E23)</f>
        <v>232114665.49000001</v>
      </c>
      <c r="F21" s="43">
        <f>SUM(F22:F23)</f>
        <v>0</v>
      </c>
      <c r="G21" s="44">
        <f>SUM(G22:G23)</f>
        <v>232114665.49000001</v>
      </c>
      <c r="H21" s="39"/>
    </row>
    <row r="22" spans="2:9" ht="12" customHeight="1" x14ac:dyDescent="0.2">
      <c r="B22" s="45" t="s">
        <v>60</v>
      </c>
      <c r="C22" s="46" t="s">
        <v>58</v>
      </c>
      <c r="D22" s="47" t="s">
        <v>61</v>
      </c>
      <c r="E22" s="48">
        <v>232114665.49000001</v>
      </c>
      <c r="F22" s="49"/>
      <c r="G22" s="50">
        <f>E22+F22</f>
        <v>232114665.49000001</v>
      </c>
      <c r="H22" s="39"/>
    </row>
    <row r="23" spans="2:9" ht="12" hidden="1" customHeight="1" x14ac:dyDescent="0.2">
      <c r="B23" s="51"/>
      <c r="C23" s="52"/>
      <c r="D23" s="47"/>
      <c r="E23" s="48"/>
      <c r="F23" s="49"/>
      <c r="G23" s="50"/>
      <c r="H23" s="39"/>
    </row>
    <row r="24" spans="2:9" ht="24.2" customHeight="1" x14ac:dyDescent="0.2">
      <c r="B24" s="40" t="s">
        <v>62</v>
      </c>
      <c r="C24" s="41" t="s">
        <v>63</v>
      </c>
      <c r="D24" s="42" t="s">
        <v>64</v>
      </c>
      <c r="E24" s="43">
        <f>SUM(E25:E28)</f>
        <v>11066616.260000002</v>
      </c>
      <c r="F24" s="43">
        <f>SUM(F25:F28)</f>
        <v>0</v>
      </c>
      <c r="G24" s="44">
        <f>SUM(G25:G28)</f>
        <v>11066616.260000002</v>
      </c>
      <c r="H24" s="39"/>
    </row>
    <row r="25" spans="2:9" ht="11.25" customHeight="1" x14ac:dyDescent="0.2">
      <c r="B25" s="45" t="s">
        <v>65</v>
      </c>
      <c r="C25" s="46" t="s">
        <v>63</v>
      </c>
      <c r="D25" s="47" t="s">
        <v>66</v>
      </c>
      <c r="E25" s="48">
        <v>272815.65000000002</v>
      </c>
      <c r="F25" s="49"/>
      <c r="G25" s="50">
        <f>E25+F25</f>
        <v>272815.65000000002</v>
      </c>
      <c r="H25" s="39"/>
    </row>
    <row r="26" spans="2:9" ht="11.25" customHeight="1" x14ac:dyDescent="0.2">
      <c r="B26" s="45" t="s">
        <v>67</v>
      </c>
      <c r="C26" s="46" t="s">
        <v>63</v>
      </c>
      <c r="D26" s="47" t="s">
        <v>68</v>
      </c>
      <c r="E26" s="48">
        <v>6987586.2400000002</v>
      </c>
      <c r="F26" s="49"/>
      <c r="G26" s="50">
        <f>E26+F26</f>
        <v>6987586.2400000002</v>
      </c>
      <c r="H26" s="39"/>
    </row>
    <row r="27" spans="2:9" ht="11.25" customHeight="1" x14ac:dyDescent="0.2">
      <c r="B27" s="45" t="s">
        <v>69</v>
      </c>
      <c r="C27" s="46" t="s">
        <v>63</v>
      </c>
      <c r="D27" s="47" t="s">
        <v>70</v>
      </c>
      <c r="E27" s="48">
        <v>3806214.37</v>
      </c>
      <c r="F27" s="49"/>
      <c r="G27" s="50">
        <f>E27+F27</f>
        <v>3806214.37</v>
      </c>
      <c r="H27" s="39"/>
    </row>
    <row r="28" spans="2:9" ht="12" hidden="1" customHeight="1" x14ac:dyDescent="0.2">
      <c r="B28" s="51"/>
      <c r="C28" s="52"/>
      <c r="D28" s="47"/>
      <c r="E28" s="48"/>
      <c r="F28" s="49"/>
      <c r="G28" s="50"/>
      <c r="H28" s="39"/>
    </row>
    <row r="29" spans="2:9" ht="36" customHeight="1" x14ac:dyDescent="0.2">
      <c r="B29" s="40" t="s">
        <v>71</v>
      </c>
      <c r="C29" s="41" t="s">
        <v>72</v>
      </c>
      <c r="D29" s="42" t="s">
        <v>73</v>
      </c>
      <c r="E29" s="43">
        <f>SUM(E30:E32)</f>
        <v>629800</v>
      </c>
      <c r="F29" s="43">
        <f>SUM(F30:F32)</f>
        <v>0</v>
      </c>
      <c r="G29" s="44">
        <f>SUM(G30:G32)</f>
        <v>629800</v>
      </c>
      <c r="H29" s="39"/>
    </row>
    <row r="30" spans="2:9" ht="11.25" customHeight="1" x14ac:dyDescent="0.2">
      <c r="B30" s="45" t="s">
        <v>74</v>
      </c>
      <c r="C30" s="46" t="s">
        <v>72</v>
      </c>
      <c r="D30" s="47" t="s">
        <v>75</v>
      </c>
      <c r="E30" s="48">
        <v>616300</v>
      </c>
      <c r="F30" s="49"/>
      <c r="G30" s="50">
        <f>E30+F30</f>
        <v>616300</v>
      </c>
      <c r="H30" s="39"/>
    </row>
    <row r="31" spans="2:9" ht="11.25" customHeight="1" x14ac:dyDescent="0.2">
      <c r="B31" s="45" t="s">
        <v>76</v>
      </c>
      <c r="C31" s="46" t="s">
        <v>72</v>
      </c>
      <c r="D31" s="47" t="s">
        <v>77</v>
      </c>
      <c r="E31" s="48">
        <v>13500</v>
      </c>
      <c r="F31" s="49"/>
      <c r="G31" s="50">
        <f>E31+F31</f>
        <v>13500</v>
      </c>
      <c r="H31" s="39"/>
    </row>
    <row r="32" spans="2:9" ht="12" hidden="1" customHeight="1" x14ac:dyDescent="0.2">
      <c r="B32" s="51"/>
      <c r="C32" s="52"/>
      <c r="D32" s="47"/>
      <c r="E32" s="48"/>
      <c r="F32" s="49"/>
      <c r="G32" s="50"/>
      <c r="H32" s="39"/>
    </row>
    <row r="33" spans="2:9" ht="24.2" customHeight="1" x14ac:dyDescent="0.2">
      <c r="B33" s="40" t="s">
        <v>78</v>
      </c>
      <c r="C33" s="41" t="s">
        <v>79</v>
      </c>
      <c r="D33" s="42" t="s">
        <v>80</v>
      </c>
      <c r="E33" s="43">
        <f>SUM(E34:E37)</f>
        <v>4635378.01</v>
      </c>
      <c r="F33" s="43">
        <f>SUM(F34:F37)</f>
        <v>0</v>
      </c>
      <c r="G33" s="44">
        <f>SUM(G34:G37)</f>
        <v>4635378.01</v>
      </c>
      <c r="H33" s="39"/>
    </row>
    <row r="34" spans="2:9" ht="21.4" customHeight="1" x14ac:dyDescent="0.2">
      <c r="B34" s="45" t="s">
        <v>81</v>
      </c>
      <c r="C34" s="46" t="s">
        <v>79</v>
      </c>
      <c r="D34" s="47" t="s">
        <v>82</v>
      </c>
      <c r="E34" s="48">
        <v>300217.49</v>
      </c>
      <c r="F34" s="49"/>
      <c r="G34" s="50">
        <f>E34+F34</f>
        <v>300217.49</v>
      </c>
      <c r="H34" s="39"/>
    </row>
    <row r="35" spans="2:9" ht="11.25" customHeight="1" x14ac:dyDescent="0.2">
      <c r="B35" s="45" t="s">
        <v>83</v>
      </c>
      <c r="C35" s="46" t="s">
        <v>79</v>
      </c>
      <c r="D35" s="47" t="s">
        <v>84</v>
      </c>
      <c r="E35" s="48">
        <v>100000</v>
      </c>
      <c r="F35" s="49"/>
      <c r="G35" s="50">
        <f>E35+F35</f>
        <v>100000</v>
      </c>
      <c r="H35" s="39"/>
    </row>
    <row r="36" spans="2:9" ht="11.25" customHeight="1" x14ac:dyDescent="0.2">
      <c r="B36" s="45" t="s">
        <v>85</v>
      </c>
      <c r="C36" s="46" t="s">
        <v>79</v>
      </c>
      <c r="D36" s="47" t="s">
        <v>86</v>
      </c>
      <c r="E36" s="48">
        <v>4235160.5199999996</v>
      </c>
      <c r="F36" s="49"/>
      <c r="G36" s="50">
        <f>E36+F36</f>
        <v>4235160.5199999996</v>
      </c>
      <c r="H36" s="39"/>
    </row>
    <row r="37" spans="2:9" ht="12" hidden="1" customHeight="1" x14ac:dyDescent="0.2">
      <c r="B37" s="51"/>
      <c r="C37" s="52"/>
      <c r="D37" s="47"/>
      <c r="E37" s="48"/>
      <c r="F37" s="49"/>
      <c r="G37" s="50"/>
      <c r="H37" s="39"/>
    </row>
    <row r="38" spans="2:9" ht="24.2" customHeight="1" x14ac:dyDescent="0.2">
      <c r="B38" s="40" t="s">
        <v>87</v>
      </c>
      <c r="C38" s="41" t="s">
        <v>88</v>
      </c>
      <c r="D38" s="42" t="s">
        <v>89</v>
      </c>
      <c r="E38" s="53">
        <f>SUM(E39:E41)</f>
        <v>199660688.21000001</v>
      </c>
      <c r="F38" s="53">
        <f>SUM(F39:F41)</f>
        <v>0</v>
      </c>
      <c r="G38" s="54">
        <f>SUM(G39:G41)</f>
        <v>199660688.21000001</v>
      </c>
      <c r="H38" s="39"/>
    </row>
    <row r="39" spans="2:9" ht="21.4" customHeight="1" x14ac:dyDescent="0.2">
      <c r="B39" s="45" t="s">
        <v>90</v>
      </c>
      <c r="C39" s="46" t="s">
        <v>88</v>
      </c>
      <c r="D39" s="47" t="s">
        <v>91</v>
      </c>
      <c r="E39" s="48">
        <v>199557688.21000001</v>
      </c>
      <c r="F39" s="49"/>
      <c r="G39" s="50">
        <f>E39+F39</f>
        <v>199557688.21000001</v>
      </c>
      <c r="H39" s="39"/>
    </row>
    <row r="40" spans="2:9" ht="31.7" customHeight="1" x14ac:dyDescent="0.2">
      <c r="B40" s="45" t="s">
        <v>92</v>
      </c>
      <c r="C40" s="46" t="s">
        <v>88</v>
      </c>
      <c r="D40" s="47" t="s">
        <v>93</v>
      </c>
      <c r="E40" s="48">
        <v>103000</v>
      </c>
      <c r="F40" s="49"/>
      <c r="G40" s="50">
        <f>E40+F40</f>
        <v>103000</v>
      </c>
      <c r="H40" s="39"/>
    </row>
    <row r="41" spans="2:9" ht="0.75" customHeight="1" x14ac:dyDescent="0.2">
      <c r="B41" s="55"/>
      <c r="C41" s="56"/>
      <c r="D41" s="57"/>
      <c r="E41" s="58"/>
      <c r="F41" s="59"/>
      <c r="G41" s="60"/>
      <c r="H41" s="39"/>
    </row>
    <row r="42" spans="2:9" ht="12.75" customHeight="1" x14ac:dyDescent="0.2">
      <c r="B42" s="61"/>
      <c r="C42" s="62"/>
      <c r="D42" s="62"/>
      <c r="E42" s="63"/>
      <c r="F42" s="63"/>
      <c r="G42" s="63"/>
      <c r="I42" s="26" t="s">
        <v>94</v>
      </c>
    </row>
    <row r="43" spans="2:9" ht="14.1" customHeight="1" x14ac:dyDescent="0.2">
      <c r="B43" s="64"/>
      <c r="C43" s="65"/>
      <c r="D43" s="65"/>
      <c r="E43" s="11"/>
      <c r="F43" s="151" t="s">
        <v>95</v>
      </c>
      <c r="G43" s="151"/>
      <c r="I43" s="26" t="s">
        <v>96</v>
      </c>
    </row>
    <row r="44" spans="2:9" ht="17.100000000000001" customHeight="1" x14ac:dyDescent="0.2">
      <c r="B44" s="132" t="s">
        <v>44</v>
      </c>
      <c r="C44" s="141" t="s">
        <v>45</v>
      </c>
      <c r="D44" s="141" t="s">
        <v>46</v>
      </c>
      <c r="E44" s="141" t="s">
        <v>47</v>
      </c>
      <c r="F44" s="152" t="s">
        <v>48</v>
      </c>
      <c r="G44" s="158" t="s">
        <v>49</v>
      </c>
    </row>
    <row r="45" spans="2:9" ht="17.100000000000001" customHeight="1" x14ac:dyDescent="0.2">
      <c r="B45" s="133"/>
      <c r="C45" s="142"/>
      <c r="D45" s="142"/>
      <c r="E45" s="142"/>
      <c r="F45" s="153"/>
      <c r="G45" s="159"/>
    </row>
    <row r="46" spans="2:9" ht="17.100000000000001" customHeight="1" x14ac:dyDescent="0.2">
      <c r="B46" s="134"/>
      <c r="C46" s="143"/>
      <c r="D46" s="143"/>
      <c r="E46" s="143"/>
      <c r="F46" s="154"/>
      <c r="G46" s="160"/>
    </row>
    <row r="47" spans="2:9" ht="12" customHeight="1" x14ac:dyDescent="0.2">
      <c r="B47" s="66">
        <v>1</v>
      </c>
      <c r="C47" s="31">
        <v>2</v>
      </c>
      <c r="D47" s="31">
        <v>3</v>
      </c>
      <c r="E47" s="31">
        <v>4</v>
      </c>
      <c r="F47" s="32" t="s">
        <v>2</v>
      </c>
      <c r="G47" s="33" t="s">
        <v>52</v>
      </c>
    </row>
    <row r="48" spans="2:9" ht="36" customHeight="1" x14ac:dyDescent="0.2">
      <c r="B48" s="40" t="s">
        <v>97</v>
      </c>
      <c r="C48" s="35" t="s">
        <v>98</v>
      </c>
      <c r="D48" s="36" t="s">
        <v>99</v>
      </c>
      <c r="E48" s="67">
        <f>SUM(E49:E50)</f>
        <v>0</v>
      </c>
      <c r="F48" s="67">
        <f>SUM(F49:F50)</f>
        <v>0</v>
      </c>
      <c r="G48" s="68">
        <f>SUM(G49:G50)</f>
        <v>0</v>
      </c>
      <c r="H48" s="39"/>
    </row>
    <row r="49" spans="2:9" ht="11.25" customHeight="1" x14ac:dyDescent="0.2">
      <c r="B49" s="69"/>
      <c r="C49" s="70"/>
      <c r="D49" s="71"/>
      <c r="E49" s="72"/>
      <c r="F49" s="73"/>
      <c r="G49" s="74">
        <f>E49+F49</f>
        <v>0</v>
      </c>
      <c r="H49" s="75"/>
      <c r="I49" s="76"/>
    </row>
    <row r="50" spans="2:9" ht="12" hidden="1" customHeight="1" x14ac:dyDescent="0.2">
      <c r="B50" s="51"/>
      <c r="C50" s="52"/>
      <c r="D50" s="47"/>
      <c r="E50" s="48"/>
      <c r="F50" s="48"/>
      <c r="G50" s="50"/>
      <c r="H50" s="39"/>
    </row>
    <row r="51" spans="2:9" ht="24.2" customHeight="1" x14ac:dyDescent="0.2">
      <c r="B51" s="40" t="s">
        <v>100</v>
      </c>
      <c r="C51" s="41" t="s">
        <v>101</v>
      </c>
      <c r="D51" s="42" t="s">
        <v>102</v>
      </c>
      <c r="E51" s="53">
        <f>SUM(E52:E55)</f>
        <v>-196041489.88</v>
      </c>
      <c r="F51" s="53">
        <f>SUM(F52:F55)</f>
        <v>0</v>
      </c>
      <c r="G51" s="54">
        <f>SUM(G52:G55)</f>
        <v>-196041489.88</v>
      </c>
      <c r="H51" s="39"/>
    </row>
    <row r="52" spans="2:9" ht="11.25" customHeight="1" x14ac:dyDescent="0.2">
      <c r="B52" s="45" t="s">
        <v>103</v>
      </c>
      <c r="C52" s="46" t="s">
        <v>101</v>
      </c>
      <c r="D52" s="47" t="s">
        <v>104</v>
      </c>
      <c r="E52" s="48">
        <v>-187146359.31</v>
      </c>
      <c r="F52" s="49"/>
      <c r="G52" s="50">
        <f>E52+F52</f>
        <v>-187146359.31</v>
      </c>
      <c r="H52" s="39"/>
    </row>
    <row r="53" spans="2:9" ht="11.25" customHeight="1" x14ac:dyDescent="0.2">
      <c r="B53" s="45" t="s">
        <v>105</v>
      </c>
      <c r="C53" s="46" t="s">
        <v>101</v>
      </c>
      <c r="D53" s="47" t="s">
        <v>106</v>
      </c>
      <c r="E53" s="48">
        <v>-8869845.4100000001</v>
      </c>
      <c r="F53" s="49"/>
      <c r="G53" s="50">
        <f>E53+F53</f>
        <v>-8869845.4100000001</v>
      </c>
      <c r="H53" s="39"/>
    </row>
    <row r="54" spans="2:9" ht="11.25" customHeight="1" x14ac:dyDescent="0.2">
      <c r="B54" s="45" t="s">
        <v>107</v>
      </c>
      <c r="C54" s="46" t="s">
        <v>101</v>
      </c>
      <c r="D54" s="47" t="s">
        <v>108</v>
      </c>
      <c r="E54" s="48">
        <v>-25285.16</v>
      </c>
      <c r="F54" s="49"/>
      <c r="G54" s="50">
        <f>E54+F54</f>
        <v>-25285.16</v>
      </c>
      <c r="H54" s="39"/>
    </row>
    <row r="55" spans="2:9" ht="12" hidden="1" customHeight="1" x14ac:dyDescent="0.2">
      <c r="B55" s="51"/>
      <c r="C55" s="52"/>
      <c r="D55" s="47"/>
      <c r="E55" s="48"/>
      <c r="F55" s="48"/>
      <c r="G55" s="50"/>
      <c r="H55" s="39"/>
    </row>
    <row r="56" spans="2:9" ht="24.2" customHeight="1" x14ac:dyDescent="0.2">
      <c r="B56" s="40" t="s">
        <v>109</v>
      </c>
      <c r="C56" s="41" t="s">
        <v>56</v>
      </c>
      <c r="D56" s="42" t="s">
        <v>110</v>
      </c>
      <c r="E56" s="43">
        <f>SUM(E57:E58)</f>
        <v>375929.77</v>
      </c>
      <c r="F56" s="43">
        <f>SUM(F57:F58)</f>
        <v>0</v>
      </c>
      <c r="G56" s="44">
        <f>SUM(G57:G58)</f>
        <v>375929.77</v>
      </c>
      <c r="H56" s="39"/>
    </row>
    <row r="57" spans="2:9" ht="11.25" customHeight="1" x14ac:dyDescent="0.2">
      <c r="B57" s="45" t="s">
        <v>111</v>
      </c>
      <c r="C57" s="46" t="s">
        <v>56</v>
      </c>
      <c r="D57" s="47" t="s">
        <v>112</v>
      </c>
      <c r="E57" s="48">
        <v>375929.77</v>
      </c>
      <c r="F57" s="49"/>
      <c r="G57" s="50">
        <f>E57+F57</f>
        <v>375929.77</v>
      </c>
      <c r="H57" s="39"/>
    </row>
    <row r="58" spans="2:9" ht="12" hidden="1" customHeight="1" x14ac:dyDescent="0.2">
      <c r="B58" s="51"/>
      <c r="C58" s="52"/>
      <c r="D58" s="47"/>
      <c r="E58" s="48"/>
      <c r="F58" s="48"/>
      <c r="G58" s="50"/>
      <c r="H58" s="39"/>
    </row>
    <row r="59" spans="2:9" ht="36" customHeight="1" x14ac:dyDescent="0.2">
      <c r="B59" s="40" t="s">
        <v>113</v>
      </c>
      <c r="C59" s="41" t="s">
        <v>59</v>
      </c>
      <c r="D59" s="42" t="s">
        <v>114</v>
      </c>
      <c r="E59" s="43">
        <f>SUM(E60:E66)</f>
        <v>242207810.05000001</v>
      </c>
      <c r="F59" s="43">
        <f>SUM(F60:F66)</f>
        <v>0</v>
      </c>
      <c r="G59" s="44">
        <f>SUM(G60:G66)</f>
        <v>242207810.05000001</v>
      </c>
      <c r="H59" s="39"/>
    </row>
    <row r="60" spans="2:9" ht="31.7" customHeight="1" x14ac:dyDescent="0.2">
      <c r="B60" s="77" t="s">
        <v>115</v>
      </c>
      <c r="C60" s="46" t="s">
        <v>59</v>
      </c>
      <c r="D60" s="47" t="s">
        <v>116</v>
      </c>
      <c r="E60" s="48">
        <v>48833.45</v>
      </c>
      <c r="F60" s="49"/>
      <c r="G60" s="50">
        <f t="shared" ref="G60:G65" si="0">E60+F60</f>
        <v>48833.45</v>
      </c>
      <c r="H60" s="39"/>
    </row>
    <row r="61" spans="2:9" ht="31.7" customHeight="1" x14ac:dyDescent="0.2">
      <c r="B61" s="78" t="s">
        <v>117</v>
      </c>
      <c r="C61" s="46" t="s">
        <v>59</v>
      </c>
      <c r="D61" s="47" t="s">
        <v>118</v>
      </c>
      <c r="E61" s="48">
        <v>120000</v>
      </c>
      <c r="F61" s="49"/>
      <c r="G61" s="50">
        <f t="shared" si="0"/>
        <v>120000</v>
      </c>
      <c r="H61" s="39"/>
    </row>
    <row r="62" spans="2:9" ht="21.4" customHeight="1" x14ac:dyDescent="0.2">
      <c r="B62" s="78" t="s">
        <v>119</v>
      </c>
      <c r="C62" s="46" t="s">
        <v>59</v>
      </c>
      <c r="D62" s="47" t="s">
        <v>120</v>
      </c>
      <c r="E62" s="48">
        <v>240384.88</v>
      </c>
      <c r="F62" s="49"/>
      <c r="G62" s="50">
        <f t="shared" si="0"/>
        <v>240384.88</v>
      </c>
      <c r="H62" s="39"/>
    </row>
    <row r="63" spans="2:9" ht="31.7" customHeight="1" x14ac:dyDescent="0.2">
      <c r="B63" s="78" t="s">
        <v>121</v>
      </c>
      <c r="C63" s="46" t="s">
        <v>59</v>
      </c>
      <c r="D63" s="47" t="s">
        <v>122</v>
      </c>
      <c r="E63" s="48">
        <v>103049926.79000001</v>
      </c>
      <c r="F63" s="49"/>
      <c r="G63" s="50">
        <f t="shared" si="0"/>
        <v>103049926.79000001</v>
      </c>
      <c r="H63" s="39"/>
    </row>
    <row r="64" spans="2:9" ht="21.4" customHeight="1" x14ac:dyDescent="0.2">
      <c r="B64" s="78" t="s">
        <v>123</v>
      </c>
      <c r="C64" s="46" t="s">
        <v>59</v>
      </c>
      <c r="D64" s="47" t="s">
        <v>124</v>
      </c>
      <c r="E64" s="48">
        <v>196936</v>
      </c>
      <c r="F64" s="49"/>
      <c r="G64" s="50">
        <f t="shared" si="0"/>
        <v>196936</v>
      </c>
      <c r="H64" s="39"/>
    </row>
    <row r="65" spans="1:8" ht="11.25" customHeight="1" x14ac:dyDescent="0.2">
      <c r="B65" s="78" t="s">
        <v>125</v>
      </c>
      <c r="C65" s="46" t="s">
        <v>59</v>
      </c>
      <c r="D65" s="47" t="s">
        <v>126</v>
      </c>
      <c r="E65" s="48">
        <v>138551728.93000001</v>
      </c>
      <c r="F65" s="49"/>
      <c r="G65" s="50">
        <f t="shared" si="0"/>
        <v>138551728.93000001</v>
      </c>
      <c r="H65" s="39"/>
    </row>
    <row r="66" spans="1:8" ht="11.25" hidden="1" customHeight="1" x14ac:dyDescent="0.2">
      <c r="A66" s="79"/>
      <c r="B66" s="80"/>
      <c r="C66" s="46"/>
      <c r="D66" s="81"/>
      <c r="E66" s="48"/>
      <c r="F66" s="82"/>
      <c r="G66" s="50"/>
      <c r="H66" s="39"/>
    </row>
    <row r="67" spans="1:8" ht="24.2" customHeight="1" x14ac:dyDescent="0.2">
      <c r="B67" s="34" t="s">
        <v>127</v>
      </c>
      <c r="C67" s="41" t="s">
        <v>89</v>
      </c>
      <c r="D67" s="42" t="s">
        <v>128</v>
      </c>
      <c r="E67" s="83">
        <f>E68+E73+E82+E85+E90+E93+E102+E106+E109</f>
        <v>426135624.04999995</v>
      </c>
      <c r="F67" s="83">
        <f>F68+F73+F82+F85+F90+F93+F102+F106+F109</f>
        <v>0</v>
      </c>
      <c r="G67" s="84">
        <f>G68+G73+G82+G85+G90+G93+G102+G106+G109</f>
        <v>426135624.04999995</v>
      </c>
      <c r="H67" s="39"/>
    </row>
    <row r="68" spans="1:8" ht="24.2" customHeight="1" x14ac:dyDescent="0.2">
      <c r="B68" s="40" t="s">
        <v>129</v>
      </c>
      <c r="C68" s="41" t="s">
        <v>99</v>
      </c>
      <c r="D68" s="42" t="s">
        <v>130</v>
      </c>
      <c r="E68" s="53">
        <f>SUM(E69:E72)</f>
        <v>42733746.93</v>
      </c>
      <c r="F68" s="53">
        <f>SUM(F69:F72)</f>
        <v>0</v>
      </c>
      <c r="G68" s="54">
        <f>SUM(G69:G72)</f>
        <v>42733746.93</v>
      </c>
      <c r="H68" s="39"/>
    </row>
    <row r="69" spans="1:8" ht="11.25" customHeight="1" x14ac:dyDescent="0.2">
      <c r="B69" s="45" t="s">
        <v>131</v>
      </c>
      <c r="C69" s="46" t="s">
        <v>99</v>
      </c>
      <c r="D69" s="47" t="s">
        <v>132</v>
      </c>
      <c r="E69" s="48">
        <v>32856195.109999999</v>
      </c>
      <c r="F69" s="49"/>
      <c r="G69" s="85">
        <f>E69+F69</f>
        <v>32856195.109999999</v>
      </c>
      <c r="H69" s="39"/>
    </row>
    <row r="70" spans="1:8" ht="11.25" customHeight="1" x14ac:dyDescent="0.2">
      <c r="B70" s="45" t="s">
        <v>133</v>
      </c>
      <c r="C70" s="46" t="s">
        <v>99</v>
      </c>
      <c r="D70" s="47" t="s">
        <v>134</v>
      </c>
      <c r="E70" s="48">
        <v>3150</v>
      </c>
      <c r="F70" s="49"/>
      <c r="G70" s="85">
        <f>E70+F70</f>
        <v>3150</v>
      </c>
      <c r="H70" s="39"/>
    </row>
    <row r="71" spans="1:8" ht="11.25" customHeight="1" x14ac:dyDescent="0.2">
      <c r="B71" s="45" t="s">
        <v>135</v>
      </c>
      <c r="C71" s="46" t="s">
        <v>99</v>
      </c>
      <c r="D71" s="47" t="s">
        <v>136</v>
      </c>
      <c r="E71" s="48">
        <v>9874401.8200000003</v>
      </c>
      <c r="F71" s="49"/>
      <c r="G71" s="85">
        <f>E71+F71</f>
        <v>9874401.8200000003</v>
      </c>
      <c r="H71" s="39"/>
    </row>
    <row r="72" spans="1:8" ht="12" hidden="1" customHeight="1" x14ac:dyDescent="0.2">
      <c r="B72" s="45"/>
      <c r="C72" s="46"/>
      <c r="D72" s="81"/>
      <c r="E72" s="48"/>
      <c r="F72" s="82"/>
      <c r="G72" s="85"/>
      <c r="H72" s="39"/>
    </row>
    <row r="73" spans="1:8" ht="24.2" customHeight="1" x14ac:dyDescent="0.2">
      <c r="B73" s="40" t="s">
        <v>137</v>
      </c>
      <c r="C73" s="41" t="s">
        <v>102</v>
      </c>
      <c r="D73" s="42" t="s">
        <v>138</v>
      </c>
      <c r="E73" s="53">
        <f>SUM(E74:E81)</f>
        <v>270168610.52999997</v>
      </c>
      <c r="F73" s="53">
        <f>SUM(F74:F81)</f>
        <v>0</v>
      </c>
      <c r="G73" s="54">
        <f>SUM(G74:G81)</f>
        <v>270168610.52999997</v>
      </c>
      <c r="H73" s="39"/>
    </row>
    <row r="74" spans="1:8" ht="12" customHeight="1" x14ac:dyDescent="0.2">
      <c r="B74" s="45" t="s">
        <v>139</v>
      </c>
      <c r="C74" s="46" t="s">
        <v>102</v>
      </c>
      <c r="D74" s="47" t="s">
        <v>140</v>
      </c>
      <c r="E74" s="48">
        <v>937665.69</v>
      </c>
      <c r="F74" s="49"/>
      <c r="G74" s="85">
        <f t="shared" ref="G74:G80" si="1">E74+F74</f>
        <v>937665.69</v>
      </c>
      <c r="H74" s="39"/>
    </row>
    <row r="75" spans="1:8" ht="12" customHeight="1" x14ac:dyDescent="0.2">
      <c r="B75" s="45" t="s">
        <v>141</v>
      </c>
      <c r="C75" s="46" t="s">
        <v>102</v>
      </c>
      <c r="D75" s="47" t="s">
        <v>142</v>
      </c>
      <c r="E75" s="48">
        <v>13827621.85</v>
      </c>
      <c r="F75" s="49"/>
      <c r="G75" s="85">
        <f t="shared" si="1"/>
        <v>13827621.85</v>
      </c>
      <c r="H75" s="39"/>
    </row>
    <row r="76" spans="1:8" ht="12" customHeight="1" x14ac:dyDescent="0.2">
      <c r="B76" s="45" t="s">
        <v>143</v>
      </c>
      <c r="C76" s="46" t="s">
        <v>102</v>
      </c>
      <c r="D76" s="47" t="s">
        <v>144</v>
      </c>
      <c r="E76" s="48">
        <v>41011903.75</v>
      </c>
      <c r="F76" s="49"/>
      <c r="G76" s="85">
        <f t="shared" si="1"/>
        <v>41011903.75</v>
      </c>
      <c r="H76" s="39"/>
    </row>
    <row r="77" spans="1:8" ht="21.4" customHeight="1" x14ac:dyDescent="0.2">
      <c r="B77" s="45" t="s">
        <v>145</v>
      </c>
      <c r="C77" s="46" t="s">
        <v>102</v>
      </c>
      <c r="D77" s="47" t="s">
        <v>146</v>
      </c>
      <c r="E77" s="48">
        <v>796026</v>
      </c>
      <c r="F77" s="49"/>
      <c r="G77" s="85">
        <f t="shared" si="1"/>
        <v>796026</v>
      </c>
      <c r="H77" s="39"/>
    </row>
    <row r="78" spans="1:8" ht="12" customHeight="1" x14ac:dyDescent="0.2">
      <c r="B78" s="45" t="s">
        <v>147</v>
      </c>
      <c r="C78" s="46" t="s">
        <v>102</v>
      </c>
      <c r="D78" s="47" t="s">
        <v>148</v>
      </c>
      <c r="E78" s="48">
        <v>193759427.41999999</v>
      </c>
      <c r="F78" s="49"/>
      <c r="G78" s="85">
        <f t="shared" si="1"/>
        <v>193759427.41999999</v>
      </c>
      <c r="H78" s="39"/>
    </row>
    <row r="79" spans="1:8" ht="12" customHeight="1" x14ac:dyDescent="0.2">
      <c r="B79" s="45" t="s">
        <v>149</v>
      </c>
      <c r="C79" s="46" t="s">
        <v>102</v>
      </c>
      <c r="D79" s="47" t="s">
        <v>150</v>
      </c>
      <c r="E79" s="48">
        <v>19780553.140000001</v>
      </c>
      <c r="F79" s="49"/>
      <c r="G79" s="85">
        <f t="shared" si="1"/>
        <v>19780553.140000001</v>
      </c>
      <c r="H79" s="39"/>
    </row>
    <row r="80" spans="1:8" ht="12" customHeight="1" x14ac:dyDescent="0.2">
      <c r="B80" s="45" t="s">
        <v>151</v>
      </c>
      <c r="C80" s="46" t="s">
        <v>102</v>
      </c>
      <c r="D80" s="47" t="s">
        <v>152</v>
      </c>
      <c r="E80" s="48">
        <v>55412.68</v>
      </c>
      <c r="F80" s="49"/>
      <c r="G80" s="85">
        <f t="shared" si="1"/>
        <v>55412.68</v>
      </c>
      <c r="H80" s="39"/>
    </row>
    <row r="81" spans="2:9" ht="12" hidden="1" customHeight="1" x14ac:dyDescent="0.2">
      <c r="B81" s="45"/>
      <c r="C81" s="41"/>
      <c r="D81" s="42"/>
      <c r="E81" s="48"/>
      <c r="F81" s="48"/>
      <c r="G81" s="85"/>
      <c r="H81" s="39"/>
    </row>
    <row r="82" spans="2:9" ht="24.2" customHeight="1" x14ac:dyDescent="0.2">
      <c r="B82" s="40" t="s">
        <v>153</v>
      </c>
      <c r="C82" s="41" t="s">
        <v>114</v>
      </c>
      <c r="D82" s="42" t="s">
        <v>154</v>
      </c>
      <c r="E82" s="53">
        <f>SUM(E83:E84)</f>
        <v>66047.539999999994</v>
      </c>
      <c r="F82" s="53">
        <f>SUM(F83:F84)</f>
        <v>0</v>
      </c>
      <c r="G82" s="54">
        <f>SUM(G83:G84)</f>
        <v>66047.539999999994</v>
      </c>
      <c r="H82" s="39"/>
    </row>
    <row r="83" spans="2:9" ht="12" customHeight="1" x14ac:dyDescent="0.2">
      <c r="B83" s="45" t="s">
        <v>155</v>
      </c>
      <c r="C83" s="46" t="s">
        <v>114</v>
      </c>
      <c r="D83" s="47" t="s">
        <v>156</v>
      </c>
      <c r="E83" s="48">
        <v>66047.539999999994</v>
      </c>
      <c r="F83" s="49"/>
      <c r="G83" s="85">
        <f>E83+F83</f>
        <v>66047.539999999994</v>
      </c>
      <c r="H83" s="39"/>
    </row>
    <row r="84" spans="2:9" ht="12" hidden="1" customHeight="1" x14ac:dyDescent="0.2">
      <c r="B84" s="45"/>
      <c r="C84" s="41"/>
      <c r="D84" s="42"/>
      <c r="E84" s="48"/>
      <c r="F84" s="48"/>
      <c r="G84" s="85"/>
      <c r="H84" s="39"/>
    </row>
    <row r="85" spans="2:9" ht="36" customHeight="1" x14ac:dyDescent="0.2">
      <c r="B85" s="40" t="s">
        <v>157</v>
      </c>
      <c r="C85" s="41" t="s">
        <v>130</v>
      </c>
      <c r="D85" s="42" t="s">
        <v>158</v>
      </c>
      <c r="E85" s="53">
        <f>SUM(E86:E89)</f>
        <v>69286744.989999995</v>
      </c>
      <c r="F85" s="53">
        <f>SUM(F86:F89)</f>
        <v>0</v>
      </c>
      <c r="G85" s="54">
        <f>SUM(G86:G89)</f>
        <v>69286744.989999995</v>
      </c>
      <c r="H85" s="39"/>
    </row>
    <row r="86" spans="2:9" ht="21.4" customHeight="1" x14ac:dyDescent="0.2">
      <c r="B86" s="45" t="s">
        <v>159</v>
      </c>
      <c r="C86" s="46" t="s">
        <v>130</v>
      </c>
      <c r="D86" s="47" t="s">
        <v>160</v>
      </c>
      <c r="E86" s="48">
        <v>47736388</v>
      </c>
      <c r="F86" s="49"/>
      <c r="G86" s="85">
        <f>E86+F86</f>
        <v>47736388</v>
      </c>
      <c r="H86" s="39"/>
    </row>
    <row r="87" spans="2:9" ht="31.7" customHeight="1" x14ac:dyDescent="0.2">
      <c r="B87" s="45" t="s">
        <v>161</v>
      </c>
      <c r="C87" s="46" t="s">
        <v>130</v>
      </c>
      <c r="D87" s="47" t="s">
        <v>162</v>
      </c>
      <c r="E87" s="48">
        <v>13312666.800000001</v>
      </c>
      <c r="F87" s="49"/>
      <c r="G87" s="85">
        <f>E87+F87</f>
        <v>13312666.800000001</v>
      </c>
      <c r="H87" s="39"/>
    </row>
    <row r="88" spans="2:9" ht="31.7" customHeight="1" x14ac:dyDescent="0.2">
      <c r="B88" s="45" t="s">
        <v>163</v>
      </c>
      <c r="C88" s="46" t="s">
        <v>130</v>
      </c>
      <c r="D88" s="47" t="s">
        <v>164</v>
      </c>
      <c r="E88" s="48">
        <v>8237690.1900000004</v>
      </c>
      <c r="F88" s="49"/>
      <c r="G88" s="85">
        <f>E88+F88</f>
        <v>8237690.1900000004</v>
      </c>
      <c r="H88" s="39"/>
    </row>
    <row r="89" spans="2:9" ht="11.25" hidden="1" customHeight="1" x14ac:dyDescent="0.2">
      <c r="B89" s="45"/>
      <c r="C89" s="46"/>
      <c r="D89" s="81"/>
      <c r="E89" s="48"/>
      <c r="F89" s="48"/>
      <c r="G89" s="85"/>
      <c r="H89" s="39"/>
    </row>
    <row r="90" spans="2:9" ht="24.2" customHeight="1" x14ac:dyDescent="0.2">
      <c r="B90" s="40" t="s">
        <v>165</v>
      </c>
      <c r="C90" s="41" t="s">
        <v>154</v>
      </c>
      <c r="D90" s="42" t="s">
        <v>166</v>
      </c>
      <c r="E90" s="53">
        <f>SUM(E91:E92)</f>
        <v>850100</v>
      </c>
      <c r="F90" s="53">
        <f>SUM(F91:F92)</f>
        <v>0</v>
      </c>
      <c r="G90" s="54">
        <f>SUM(G91:G92)</f>
        <v>850100</v>
      </c>
      <c r="H90" s="39"/>
    </row>
    <row r="91" spans="2:9" ht="21.4" customHeight="1" x14ac:dyDescent="0.2">
      <c r="B91" s="45" t="s">
        <v>167</v>
      </c>
      <c r="C91" s="46" t="s">
        <v>154</v>
      </c>
      <c r="D91" s="47" t="s">
        <v>168</v>
      </c>
      <c r="E91" s="48">
        <v>850100</v>
      </c>
      <c r="F91" s="49"/>
      <c r="G91" s="85">
        <f>E91+F91</f>
        <v>850100</v>
      </c>
      <c r="H91" s="39"/>
    </row>
    <row r="92" spans="2:9" ht="11.25" hidden="1" customHeight="1" x14ac:dyDescent="0.2">
      <c r="B92" s="86"/>
      <c r="C92" s="41"/>
      <c r="D92" s="42"/>
      <c r="E92" s="48"/>
      <c r="F92" s="48"/>
      <c r="G92" s="85"/>
      <c r="H92" s="39"/>
    </row>
    <row r="93" spans="2:9" ht="24.2" customHeight="1" x14ac:dyDescent="0.2">
      <c r="B93" s="40" t="s">
        <v>169</v>
      </c>
      <c r="C93" s="41" t="s">
        <v>158</v>
      </c>
      <c r="D93" s="42" t="s">
        <v>170</v>
      </c>
      <c r="E93" s="53">
        <f>SUM(E94:E95)</f>
        <v>0</v>
      </c>
      <c r="F93" s="53">
        <f>SUM(F94:F95)</f>
        <v>0</v>
      </c>
      <c r="G93" s="54">
        <f>SUM(G94:G95)</f>
        <v>0</v>
      </c>
      <c r="H93" s="39"/>
    </row>
    <row r="94" spans="2:9" ht="11.25" customHeight="1" x14ac:dyDescent="0.2">
      <c r="B94" s="69"/>
      <c r="C94" s="70"/>
      <c r="D94" s="71"/>
      <c r="E94" s="72"/>
      <c r="F94" s="73"/>
      <c r="G94" s="87">
        <f>E94+F94</f>
        <v>0</v>
      </c>
      <c r="H94" s="75"/>
      <c r="I94" s="76"/>
    </row>
    <row r="95" spans="2:9" ht="0.75" customHeight="1" x14ac:dyDescent="0.2">
      <c r="B95" s="88"/>
      <c r="C95" s="56"/>
      <c r="D95" s="57"/>
      <c r="E95" s="58"/>
      <c r="F95" s="58"/>
      <c r="G95" s="89"/>
      <c r="H95" s="39"/>
    </row>
    <row r="96" spans="2:9" ht="11.25" customHeight="1" x14ac:dyDescent="0.2">
      <c r="B96" s="90"/>
      <c r="C96" s="91"/>
      <c r="D96" s="91"/>
      <c r="E96" s="91"/>
      <c r="F96" s="91"/>
      <c r="G96" s="91"/>
    </row>
    <row r="97" spans="2:9" ht="12.75" customHeight="1" x14ac:dyDescent="0.2">
      <c r="B97" s="92"/>
      <c r="C97" s="92"/>
      <c r="D97" s="92"/>
      <c r="E97" s="92"/>
      <c r="F97" s="151" t="s">
        <v>171</v>
      </c>
      <c r="G97" s="151"/>
    </row>
    <row r="98" spans="2:9" ht="11.25" customHeight="1" x14ac:dyDescent="0.2">
      <c r="B98" s="132" t="s">
        <v>44</v>
      </c>
      <c r="C98" s="141" t="s">
        <v>45</v>
      </c>
      <c r="D98" s="141" t="s">
        <v>46</v>
      </c>
      <c r="E98" s="141" t="s">
        <v>47</v>
      </c>
      <c r="F98" s="152" t="s">
        <v>48</v>
      </c>
      <c r="G98" s="158" t="s">
        <v>49</v>
      </c>
    </row>
    <row r="99" spans="2:9" ht="11.25" customHeight="1" x14ac:dyDescent="0.2">
      <c r="B99" s="133"/>
      <c r="C99" s="142"/>
      <c r="D99" s="142"/>
      <c r="E99" s="142"/>
      <c r="F99" s="153"/>
      <c r="G99" s="159"/>
    </row>
    <row r="100" spans="2:9" ht="11.25" customHeight="1" x14ac:dyDescent="0.2">
      <c r="B100" s="134"/>
      <c r="C100" s="143"/>
      <c r="D100" s="143"/>
      <c r="E100" s="143"/>
      <c r="F100" s="154"/>
      <c r="G100" s="160"/>
    </row>
    <row r="101" spans="2:9" ht="12" customHeight="1" x14ac:dyDescent="0.2">
      <c r="B101" s="30">
        <v>1</v>
      </c>
      <c r="C101" s="31">
        <v>2</v>
      </c>
      <c r="D101" s="31">
        <v>3</v>
      </c>
      <c r="E101" s="31">
        <v>4</v>
      </c>
      <c r="F101" s="32" t="s">
        <v>2</v>
      </c>
      <c r="G101" s="33" t="s">
        <v>52</v>
      </c>
    </row>
    <row r="102" spans="2:9" ht="24.2" customHeight="1" x14ac:dyDescent="0.2">
      <c r="B102" s="93" t="s">
        <v>172</v>
      </c>
      <c r="C102" s="35" t="s">
        <v>166</v>
      </c>
      <c r="D102" s="36" t="s">
        <v>173</v>
      </c>
      <c r="E102" s="67">
        <f>SUM(E103:E105)</f>
        <v>35205366.780000001</v>
      </c>
      <c r="F102" s="67">
        <f>SUM(F103:F105)</f>
        <v>0</v>
      </c>
      <c r="G102" s="68">
        <f>SUM(G103:G105)</f>
        <v>35205366.780000001</v>
      </c>
      <c r="H102" s="39"/>
    </row>
    <row r="103" spans="2:9" ht="12" customHeight="1" x14ac:dyDescent="0.2">
      <c r="B103" s="45" t="s">
        <v>174</v>
      </c>
      <c r="C103" s="46" t="s">
        <v>166</v>
      </c>
      <c r="D103" s="47" t="s">
        <v>175</v>
      </c>
      <c r="E103" s="94">
        <v>31522949.120000001</v>
      </c>
      <c r="F103" s="95"/>
      <c r="G103" s="50">
        <f>E103+F103</f>
        <v>31522949.120000001</v>
      </c>
      <c r="H103" s="39"/>
    </row>
    <row r="104" spans="2:9" ht="12" customHeight="1" x14ac:dyDescent="0.2">
      <c r="B104" s="45" t="s">
        <v>176</v>
      </c>
      <c r="C104" s="46" t="s">
        <v>166</v>
      </c>
      <c r="D104" s="47" t="s">
        <v>177</v>
      </c>
      <c r="E104" s="94">
        <v>3682417.66</v>
      </c>
      <c r="F104" s="95"/>
      <c r="G104" s="50">
        <f>E104+F104</f>
        <v>3682417.66</v>
      </c>
      <c r="H104" s="39"/>
    </row>
    <row r="105" spans="2:9" ht="12" hidden="1" customHeight="1" x14ac:dyDescent="0.2">
      <c r="B105" s="96"/>
      <c r="C105" s="52"/>
      <c r="D105" s="47"/>
      <c r="E105" s="94"/>
      <c r="F105" s="94"/>
      <c r="G105" s="50"/>
      <c r="H105" s="39"/>
    </row>
    <row r="106" spans="2:9" ht="36" customHeight="1" x14ac:dyDescent="0.2">
      <c r="B106" s="40" t="s">
        <v>178</v>
      </c>
      <c r="C106" s="41" t="s">
        <v>170</v>
      </c>
      <c r="D106" s="42" t="s">
        <v>179</v>
      </c>
      <c r="E106" s="97">
        <f>SUM(E107:E108)</f>
        <v>0</v>
      </c>
      <c r="F106" s="97">
        <f>SUM(F107:F108)</f>
        <v>0</v>
      </c>
      <c r="G106" s="98">
        <f>SUM(G107:G108)</f>
        <v>0</v>
      </c>
      <c r="H106" s="39"/>
    </row>
    <row r="107" spans="2:9" ht="12" customHeight="1" x14ac:dyDescent="0.2">
      <c r="B107" s="69"/>
      <c r="C107" s="70"/>
      <c r="D107" s="71"/>
      <c r="E107" s="99"/>
      <c r="F107" s="100"/>
      <c r="G107" s="74">
        <f>E107+F107</f>
        <v>0</v>
      </c>
      <c r="H107" s="75"/>
      <c r="I107" s="76"/>
    </row>
    <row r="108" spans="2:9" ht="12" hidden="1" customHeight="1" x14ac:dyDescent="0.2">
      <c r="B108" s="51"/>
      <c r="C108" s="52"/>
      <c r="D108" s="47"/>
      <c r="E108" s="94"/>
      <c r="F108" s="94"/>
      <c r="G108" s="50"/>
      <c r="H108" s="39"/>
    </row>
    <row r="109" spans="2:9" ht="24.2" customHeight="1" x14ac:dyDescent="0.2">
      <c r="B109" s="40" t="s">
        <v>180</v>
      </c>
      <c r="C109" s="41" t="s">
        <v>173</v>
      </c>
      <c r="D109" s="42" t="s">
        <v>181</v>
      </c>
      <c r="E109" s="97">
        <f>SUM(E110:E117)</f>
        <v>7825007.2799999993</v>
      </c>
      <c r="F109" s="97">
        <f>SUM(F110:F117)</f>
        <v>0</v>
      </c>
      <c r="G109" s="98">
        <f>SUM(G110:G117)</f>
        <v>7825007.2799999993</v>
      </c>
      <c r="H109" s="39"/>
    </row>
    <row r="110" spans="2:9" ht="11.25" customHeight="1" x14ac:dyDescent="0.2">
      <c r="B110" s="45" t="s">
        <v>182</v>
      </c>
      <c r="C110" s="46" t="s">
        <v>173</v>
      </c>
      <c r="D110" s="47" t="s">
        <v>183</v>
      </c>
      <c r="E110" s="94">
        <v>67008.399999999994</v>
      </c>
      <c r="F110" s="95"/>
      <c r="G110" s="50">
        <f t="shared" ref="G110:G116" si="2">E110+F110</f>
        <v>67008.399999999994</v>
      </c>
      <c r="H110" s="39"/>
    </row>
    <row r="111" spans="2:9" ht="21.4" customHeight="1" x14ac:dyDescent="0.2">
      <c r="B111" s="45" t="s">
        <v>184</v>
      </c>
      <c r="C111" s="46" t="s">
        <v>173</v>
      </c>
      <c r="D111" s="47" t="s">
        <v>185</v>
      </c>
      <c r="E111" s="94">
        <v>3.82</v>
      </c>
      <c r="F111" s="95"/>
      <c r="G111" s="50">
        <f t="shared" si="2"/>
        <v>3.82</v>
      </c>
      <c r="H111" s="39"/>
    </row>
    <row r="112" spans="2:9" ht="21.4" customHeight="1" x14ac:dyDescent="0.2">
      <c r="B112" s="45" t="s">
        <v>186</v>
      </c>
      <c r="C112" s="46" t="s">
        <v>173</v>
      </c>
      <c r="D112" s="47" t="s">
        <v>187</v>
      </c>
      <c r="E112" s="94">
        <v>19929.23</v>
      </c>
      <c r="F112" s="95"/>
      <c r="G112" s="50">
        <f t="shared" si="2"/>
        <v>19929.23</v>
      </c>
      <c r="H112" s="39"/>
    </row>
    <row r="113" spans="2:8" ht="11.25" customHeight="1" x14ac:dyDescent="0.2">
      <c r="B113" s="45" t="s">
        <v>188</v>
      </c>
      <c r="C113" s="46" t="s">
        <v>173</v>
      </c>
      <c r="D113" s="47" t="s">
        <v>189</v>
      </c>
      <c r="E113" s="94">
        <v>1257544</v>
      </c>
      <c r="F113" s="95"/>
      <c r="G113" s="50">
        <f t="shared" si="2"/>
        <v>1257544</v>
      </c>
      <c r="H113" s="39"/>
    </row>
    <row r="114" spans="2:8" ht="11.25" customHeight="1" x14ac:dyDescent="0.2">
      <c r="B114" s="45" t="s">
        <v>190</v>
      </c>
      <c r="C114" s="46" t="s">
        <v>173</v>
      </c>
      <c r="D114" s="47" t="s">
        <v>191</v>
      </c>
      <c r="E114" s="94">
        <v>440523.73</v>
      </c>
      <c r="F114" s="95"/>
      <c r="G114" s="50">
        <f t="shared" si="2"/>
        <v>440523.73</v>
      </c>
      <c r="H114" s="39"/>
    </row>
    <row r="115" spans="2:8" ht="11.25" customHeight="1" x14ac:dyDescent="0.2">
      <c r="B115" s="45" t="s">
        <v>192</v>
      </c>
      <c r="C115" s="46" t="s">
        <v>173</v>
      </c>
      <c r="D115" s="47" t="s">
        <v>193</v>
      </c>
      <c r="E115" s="94">
        <v>5843062.0999999996</v>
      </c>
      <c r="F115" s="95"/>
      <c r="G115" s="50">
        <f t="shared" si="2"/>
        <v>5843062.0999999996</v>
      </c>
      <c r="H115" s="39"/>
    </row>
    <row r="116" spans="2:8" ht="11.25" customHeight="1" x14ac:dyDescent="0.2">
      <c r="B116" s="45" t="s">
        <v>194</v>
      </c>
      <c r="C116" s="46" t="s">
        <v>173</v>
      </c>
      <c r="D116" s="47" t="s">
        <v>195</v>
      </c>
      <c r="E116" s="94">
        <v>196936</v>
      </c>
      <c r="F116" s="95"/>
      <c r="G116" s="50">
        <f t="shared" si="2"/>
        <v>196936</v>
      </c>
      <c r="H116" s="39"/>
    </row>
    <row r="117" spans="2:8" ht="12" hidden="1" customHeight="1" x14ac:dyDescent="0.2">
      <c r="B117" s="51"/>
      <c r="C117" s="52"/>
      <c r="D117" s="47"/>
      <c r="E117" s="94"/>
      <c r="F117" s="94"/>
      <c r="G117" s="50"/>
      <c r="H117" s="39"/>
    </row>
    <row r="118" spans="2:8" ht="22.5" customHeight="1" x14ac:dyDescent="0.2">
      <c r="B118" s="101" t="s">
        <v>196</v>
      </c>
      <c r="C118" s="41" t="s">
        <v>197</v>
      </c>
      <c r="D118" s="42"/>
      <c r="E118" s="102">
        <f>E119-E120</f>
        <v>68513773.860000134</v>
      </c>
      <c r="F118" s="102">
        <f>F119-F120</f>
        <v>0</v>
      </c>
      <c r="G118" s="103">
        <f>G119-G120</f>
        <v>68513773.860000134</v>
      </c>
      <c r="H118" s="39"/>
    </row>
    <row r="119" spans="2:8" ht="24.2" customHeight="1" x14ac:dyDescent="0.2">
      <c r="B119" s="40" t="s">
        <v>198</v>
      </c>
      <c r="C119" s="41" t="s">
        <v>199</v>
      </c>
      <c r="D119" s="42"/>
      <c r="E119" s="102">
        <f>E20-E67</f>
        <v>68513773.860000134</v>
      </c>
      <c r="F119" s="102">
        <f>F20-F67</f>
        <v>0</v>
      </c>
      <c r="G119" s="103">
        <f>G20-G67</f>
        <v>68513773.860000134</v>
      </c>
      <c r="H119" s="39"/>
    </row>
    <row r="120" spans="2:8" ht="12.75" customHeight="1" x14ac:dyDescent="0.2">
      <c r="B120" s="40" t="s">
        <v>200</v>
      </c>
      <c r="C120" s="41" t="s">
        <v>201</v>
      </c>
      <c r="D120" s="42"/>
      <c r="E120" s="94"/>
      <c r="F120" s="95"/>
      <c r="G120" s="50">
        <f>E120+F120</f>
        <v>0</v>
      </c>
      <c r="H120" s="39"/>
    </row>
    <row r="121" spans="2:8" ht="45" customHeight="1" x14ac:dyDescent="0.2">
      <c r="B121" s="101" t="s">
        <v>202</v>
      </c>
      <c r="C121" s="41" t="s">
        <v>203</v>
      </c>
      <c r="D121" s="42"/>
      <c r="E121" s="102">
        <f>E122+E125+E128+E131+E144+E147+E150+E153+E156</f>
        <v>72810408.259999976</v>
      </c>
      <c r="F121" s="102">
        <f>F122+F125+F128+F131+F144+F147+F150+F153+F156</f>
        <v>0</v>
      </c>
      <c r="G121" s="103">
        <f>G122+G125+G128+G131+G144+G147+G150+G153+G156</f>
        <v>72810408.259999976</v>
      </c>
      <c r="H121" s="39"/>
    </row>
    <row r="122" spans="2:8" ht="12.75" customHeight="1" x14ac:dyDescent="0.2">
      <c r="B122" s="40" t="s">
        <v>204</v>
      </c>
      <c r="C122" s="41" t="s">
        <v>205</v>
      </c>
      <c r="D122" s="42"/>
      <c r="E122" s="53">
        <f>E123-E124</f>
        <v>24482102.669999987</v>
      </c>
      <c r="F122" s="53">
        <f>F123-F124</f>
        <v>0</v>
      </c>
      <c r="G122" s="54">
        <f>G123-G124</f>
        <v>24482102.669999987</v>
      </c>
      <c r="H122" s="39"/>
    </row>
    <row r="123" spans="2:8" ht="22.5" customHeight="1" x14ac:dyDescent="0.2">
      <c r="B123" s="86" t="s">
        <v>206</v>
      </c>
      <c r="C123" s="41" t="s">
        <v>207</v>
      </c>
      <c r="D123" s="42" t="s">
        <v>203</v>
      </c>
      <c r="E123" s="94">
        <v>270414698.81999999</v>
      </c>
      <c r="F123" s="94"/>
      <c r="G123" s="50">
        <f>E123+F123</f>
        <v>270414698.81999999</v>
      </c>
      <c r="H123" s="39"/>
    </row>
    <row r="124" spans="2:8" ht="12" customHeight="1" x14ac:dyDescent="0.2">
      <c r="B124" s="86" t="s">
        <v>208</v>
      </c>
      <c r="C124" s="41" t="s">
        <v>209</v>
      </c>
      <c r="D124" s="42" t="s">
        <v>210</v>
      </c>
      <c r="E124" s="94">
        <v>245932596.15000001</v>
      </c>
      <c r="F124" s="94"/>
      <c r="G124" s="50">
        <f>E124+F124</f>
        <v>245932596.15000001</v>
      </c>
      <c r="H124" s="39"/>
    </row>
    <row r="125" spans="2:8" ht="12.75" customHeight="1" x14ac:dyDescent="0.2">
      <c r="B125" s="40" t="s">
        <v>211</v>
      </c>
      <c r="C125" s="41" t="s">
        <v>212</v>
      </c>
      <c r="D125" s="42"/>
      <c r="E125" s="53">
        <f>E126-E127</f>
        <v>0</v>
      </c>
      <c r="F125" s="53">
        <f>F126-F127</f>
        <v>0</v>
      </c>
      <c r="G125" s="54">
        <f>G126-G127</f>
        <v>0</v>
      </c>
      <c r="H125" s="39"/>
    </row>
    <row r="126" spans="2:8" ht="22.5" customHeight="1" x14ac:dyDescent="0.2">
      <c r="B126" s="86" t="s">
        <v>213</v>
      </c>
      <c r="C126" s="41" t="s">
        <v>214</v>
      </c>
      <c r="D126" s="42" t="s">
        <v>205</v>
      </c>
      <c r="E126" s="94"/>
      <c r="F126" s="94"/>
      <c r="G126" s="50">
        <f>E126+F126</f>
        <v>0</v>
      </c>
      <c r="H126" s="39"/>
    </row>
    <row r="127" spans="2:8" ht="12" customHeight="1" x14ac:dyDescent="0.2">
      <c r="B127" s="86" t="s">
        <v>215</v>
      </c>
      <c r="C127" s="41" t="s">
        <v>216</v>
      </c>
      <c r="D127" s="42" t="s">
        <v>217</v>
      </c>
      <c r="E127" s="94"/>
      <c r="F127" s="94"/>
      <c r="G127" s="50">
        <f>E127+F127</f>
        <v>0</v>
      </c>
      <c r="H127" s="39"/>
    </row>
    <row r="128" spans="2:8" ht="12.75" customHeight="1" x14ac:dyDescent="0.2">
      <c r="B128" s="40" t="s">
        <v>218</v>
      </c>
      <c r="C128" s="41" t="s">
        <v>219</v>
      </c>
      <c r="D128" s="42"/>
      <c r="E128" s="53">
        <f>E129-E130</f>
        <v>47786133.229999997</v>
      </c>
      <c r="F128" s="53">
        <f>F129-F130</f>
        <v>0</v>
      </c>
      <c r="G128" s="54">
        <f>G129-G130</f>
        <v>47786133.229999997</v>
      </c>
      <c r="H128" s="39"/>
    </row>
    <row r="129" spans="2:9" ht="22.5" customHeight="1" x14ac:dyDescent="0.2">
      <c r="B129" s="86" t="s">
        <v>220</v>
      </c>
      <c r="C129" s="41" t="s">
        <v>221</v>
      </c>
      <c r="D129" s="42" t="s">
        <v>212</v>
      </c>
      <c r="E129" s="94">
        <v>76227455.579999998</v>
      </c>
      <c r="F129" s="94"/>
      <c r="G129" s="50">
        <f>E129+F129</f>
        <v>76227455.579999998</v>
      </c>
      <c r="H129" s="39"/>
    </row>
    <row r="130" spans="2:9" ht="12" customHeight="1" x14ac:dyDescent="0.2">
      <c r="B130" s="86" t="s">
        <v>222</v>
      </c>
      <c r="C130" s="41" t="s">
        <v>223</v>
      </c>
      <c r="D130" s="42" t="s">
        <v>224</v>
      </c>
      <c r="E130" s="94">
        <v>28441322.350000001</v>
      </c>
      <c r="F130" s="94"/>
      <c r="G130" s="50">
        <f>E130+F130</f>
        <v>28441322.350000001</v>
      </c>
      <c r="H130" s="39"/>
    </row>
    <row r="131" spans="2:9" ht="12.75" customHeight="1" x14ac:dyDescent="0.2">
      <c r="B131" s="40" t="s">
        <v>225</v>
      </c>
      <c r="C131" s="41" t="s">
        <v>226</v>
      </c>
      <c r="D131" s="42"/>
      <c r="E131" s="53">
        <f>E132-E141</f>
        <v>544927.85999999987</v>
      </c>
      <c r="F131" s="53">
        <f>F132-F141</f>
        <v>0</v>
      </c>
      <c r="G131" s="54">
        <f>G132-G141</f>
        <v>544927.85999999987</v>
      </c>
      <c r="H131" s="39"/>
    </row>
    <row r="132" spans="2:9" ht="33.75" customHeight="1" x14ac:dyDescent="0.2">
      <c r="B132" s="86" t="s">
        <v>227</v>
      </c>
      <c r="C132" s="41" t="s">
        <v>228</v>
      </c>
      <c r="D132" s="42" t="s">
        <v>229</v>
      </c>
      <c r="E132" s="94">
        <v>4328558.97</v>
      </c>
      <c r="F132" s="94"/>
      <c r="G132" s="104">
        <f>E132+F132</f>
        <v>4328558.97</v>
      </c>
      <c r="H132" s="39"/>
    </row>
    <row r="133" spans="2:9" ht="11.25" customHeight="1" x14ac:dyDescent="0.2">
      <c r="B133" s="69"/>
      <c r="C133" s="70"/>
      <c r="D133" s="71"/>
      <c r="E133" s="99"/>
      <c r="F133" s="99"/>
      <c r="G133" s="74">
        <f>E133+F133</f>
        <v>0</v>
      </c>
      <c r="H133" s="75"/>
      <c r="I133" s="76"/>
    </row>
    <row r="134" spans="2:9" ht="0.75" customHeight="1" x14ac:dyDescent="0.2">
      <c r="B134" s="105"/>
      <c r="C134" s="56"/>
      <c r="D134" s="57"/>
      <c r="E134" s="106"/>
      <c r="F134" s="106"/>
      <c r="G134" s="60"/>
      <c r="H134" s="39"/>
    </row>
    <row r="135" spans="2:9" ht="12" customHeight="1" x14ac:dyDescent="0.2">
      <c r="C135" s="91"/>
      <c r="D135" s="91"/>
      <c r="E135" s="91"/>
      <c r="F135" s="91"/>
      <c r="G135" s="91"/>
    </row>
    <row r="136" spans="2:9" ht="12" customHeight="1" x14ac:dyDescent="0.2">
      <c r="B136" s="107"/>
      <c r="C136" s="65"/>
      <c r="D136" s="65"/>
      <c r="E136" s="11"/>
      <c r="F136" s="151" t="s">
        <v>230</v>
      </c>
      <c r="G136" s="151"/>
    </row>
    <row r="137" spans="2:9" ht="12" customHeight="1" x14ac:dyDescent="0.2">
      <c r="B137" s="132" t="s">
        <v>44</v>
      </c>
      <c r="C137" s="141" t="s">
        <v>45</v>
      </c>
      <c r="D137" s="141" t="s">
        <v>46</v>
      </c>
      <c r="E137" s="141" t="s">
        <v>47</v>
      </c>
      <c r="F137" s="152" t="s">
        <v>48</v>
      </c>
      <c r="G137" s="158" t="s">
        <v>49</v>
      </c>
    </row>
    <row r="138" spans="2:9" ht="12" customHeight="1" x14ac:dyDescent="0.2">
      <c r="B138" s="133"/>
      <c r="C138" s="142"/>
      <c r="D138" s="142"/>
      <c r="E138" s="142"/>
      <c r="F138" s="153"/>
      <c r="G138" s="159"/>
    </row>
    <row r="139" spans="2:9" ht="12" customHeight="1" x14ac:dyDescent="0.2">
      <c r="B139" s="134"/>
      <c r="C139" s="143"/>
      <c r="D139" s="143"/>
      <c r="E139" s="143"/>
      <c r="F139" s="154"/>
      <c r="G139" s="160"/>
    </row>
    <row r="140" spans="2:9" ht="12" customHeight="1" x14ac:dyDescent="0.2">
      <c r="B140" s="66">
        <v>1</v>
      </c>
      <c r="C140" s="31">
        <v>2</v>
      </c>
      <c r="D140" s="31">
        <v>3</v>
      </c>
      <c r="E140" s="31">
        <v>4</v>
      </c>
      <c r="F140" s="32" t="s">
        <v>2</v>
      </c>
      <c r="G140" s="33" t="s">
        <v>52</v>
      </c>
    </row>
    <row r="141" spans="2:9" ht="22.5" customHeight="1" x14ac:dyDescent="0.2">
      <c r="B141" s="86" t="s">
        <v>231</v>
      </c>
      <c r="C141" s="35" t="s">
        <v>232</v>
      </c>
      <c r="D141" s="36" t="s">
        <v>233</v>
      </c>
      <c r="E141" s="108">
        <v>3783631.11</v>
      </c>
      <c r="F141" s="108"/>
      <c r="G141" s="109">
        <f>E141+F141</f>
        <v>3783631.11</v>
      </c>
      <c r="H141" s="39"/>
    </row>
    <row r="142" spans="2:9" ht="12" customHeight="1" x14ac:dyDescent="0.2">
      <c r="B142" s="69"/>
      <c r="C142" s="70"/>
      <c r="D142" s="71"/>
      <c r="E142" s="99"/>
      <c r="F142" s="99"/>
      <c r="G142" s="74">
        <f>E142+F142</f>
        <v>0</v>
      </c>
      <c r="H142" s="75"/>
      <c r="I142" s="76"/>
    </row>
    <row r="143" spans="2:9" ht="12" hidden="1" customHeight="1" x14ac:dyDescent="0.2">
      <c r="B143" s="51"/>
      <c r="C143" s="52"/>
      <c r="D143" s="47"/>
      <c r="E143" s="94"/>
      <c r="F143" s="94"/>
      <c r="G143" s="50"/>
      <c r="H143" s="39"/>
    </row>
    <row r="144" spans="2:9" ht="12.75" customHeight="1" x14ac:dyDescent="0.2">
      <c r="B144" s="40" t="s">
        <v>234</v>
      </c>
      <c r="C144" s="41" t="s">
        <v>235</v>
      </c>
      <c r="D144" s="42"/>
      <c r="E144" s="53">
        <f>E145-E146</f>
        <v>0</v>
      </c>
      <c r="F144" s="53">
        <f>F145-F146</f>
        <v>0</v>
      </c>
      <c r="G144" s="54">
        <f>G145-G146</f>
        <v>0</v>
      </c>
      <c r="H144" s="39"/>
    </row>
    <row r="145" spans="2:8" ht="22.5" customHeight="1" x14ac:dyDescent="0.2">
      <c r="B145" s="86" t="s">
        <v>236</v>
      </c>
      <c r="C145" s="41" t="s">
        <v>237</v>
      </c>
      <c r="D145" s="42" t="s">
        <v>238</v>
      </c>
      <c r="E145" s="94"/>
      <c r="F145" s="94"/>
      <c r="G145" s="50">
        <f>E145+F145</f>
        <v>0</v>
      </c>
      <c r="H145" s="39"/>
    </row>
    <row r="146" spans="2:8" ht="12" customHeight="1" x14ac:dyDescent="0.2">
      <c r="B146" s="86" t="s">
        <v>239</v>
      </c>
      <c r="C146" s="41" t="s">
        <v>240</v>
      </c>
      <c r="D146" s="42" t="s">
        <v>241</v>
      </c>
      <c r="E146" s="94"/>
      <c r="F146" s="94"/>
      <c r="G146" s="50">
        <f>E146+F146</f>
        <v>0</v>
      </c>
      <c r="H146" s="39"/>
    </row>
    <row r="147" spans="2:8" ht="12.75" customHeight="1" x14ac:dyDescent="0.2">
      <c r="B147" s="40" t="s">
        <v>242</v>
      </c>
      <c r="C147" s="41" t="s">
        <v>243</v>
      </c>
      <c r="D147" s="42"/>
      <c r="E147" s="97">
        <f>E148-E149</f>
        <v>0</v>
      </c>
      <c r="F147" s="97">
        <f>F148-F149</f>
        <v>0</v>
      </c>
      <c r="G147" s="54">
        <f>G148-G149</f>
        <v>0</v>
      </c>
      <c r="H147" s="39"/>
    </row>
    <row r="148" spans="2:8" ht="22.5" customHeight="1" x14ac:dyDescent="0.2">
      <c r="B148" s="86" t="s">
        <v>244</v>
      </c>
      <c r="C148" s="41" t="s">
        <v>245</v>
      </c>
      <c r="D148" s="42" t="s">
        <v>226</v>
      </c>
      <c r="E148" s="94"/>
      <c r="F148" s="94"/>
      <c r="G148" s="50">
        <f>E148+F148</f>
        <v>0</v>
      </c>
      <c r="H148" s="39"/>
    </row>
    <row r="149" spans="2:8" ht="12" customHeight="1" x14ac:dyDescent="0.2">
      <c r="B149" s="86" t="s">
        <v>246</v>
      </c>
      <c r="C149" s="41" t="s">
        <v>247</v>
      </c>
      <c r="D149" s="42" t="s">
        <v>248</v>
      </c>
      <c r="E149" s="94"/>
      <c r="F149" s="94"/>
      <c r="G149" s="50">
        <f>E149+F149</f>
        <v>0</v>
      </c>
      <c r="H149" s="39"/>
    </row>
    <row r="150" spans="2:8" ht="24.2" customHeight="1" x14ac:dyDescent="0.2">
      <c r="B150" s="40" t="s">
        <v>249</v>
      </c>
      <c r="C150" s="41" t="s">
        <v>250</v>
      </c>
      <c r="D150" s="42"/>
      <c r="E150" s="53">
        <f>E151-E152</f>
        <v>0</v>
      </c>
      <c r="F150" s="53">
        <f>F151-F152</f>
        <v>0</v>
      </c>
      <c r="G150" s="54">
        <f>G151-G152</f>
        <v>0</v>
      </c>
      <c r="H150" s="39"/>
    </row>
    <row r="151" spans="2:8" ht="22.5" customHeight="1" x14ac:dyDescent="0.2">
      <c r="B151" s="86" t="s">
        <v>251</v>
      </c>
      <c r="C151" s="41" t="s">
        <v>252</v>
      </c>
      <c r="D151" s="42" t="s">
        <v>253</v>
      </c>
      <c r="E151" s="94"/>
      <c r="F151" s="94"/>
      <c r="G151" s="50">
        <f>E151+F151</f>
        <v>0</v>
      </c>
      <c r="H151" s="39"/>
    </row>
    <row r="152" spans="2:8" ht="11.25" customHeight="1" x14ac:dyDescent="0.2">
      <c r="B152" s="86" t="s">
        <v>254</v>
      </c>
      <c r="C152" s="41" t="s">
        <v>255</v>
      </c>
      <c r="D152" s="42" t="s">
        <v>253</v>
      </c>
      <c r="E152" s="94"/>
      <c r="F152" s="94"/>
      <c r="G152" s="50">
        <f>E152+F152</f>
        <v>0</v>
      </c>
      <c r="H152" s="39"/>
    </row>
    <row r="153" spans="2:8" ht="12.75" customHeight="1" x14ac:dyDescent="0.2">
      <c r="B153" s="40" t="s">
        <v>256</v>
      </c>
      <c r="C153" s="41" t="s">
        <v>257</v>
      </c>
      <c r="D153" s="42"/>
      <c r="E153" s="97">
        <f>E154-E155</f>
        <v>0</v>
      </c>
      <c r="F153" s="97">
        <f>F154-F155</f>
        <v>0</v>
      </c>
      <c r="G153" s="54">
        <f>G154-G155</f>
        <v>0</v>
      </c>
      <c r="H153" s="39"/>
    </row>
    <row r="154" spans="2:8" ht="22.5" customHeight="1" x14ac:dyDescent="0.2">
      <c r="B154" s="86" t="s">
        <v>251</v>
      </c>
      <c r="C154" s="41" t="s">
        <v>258</v>
      </c>
      <c r="D154" s="42" t="s">
        <v>253</v>
      </c>
      <c r="E154" s="94"/>
      <c r="F154" s="94"/>
      <c r="G154" s="50">
        <f>E154+F154</f>
        <v>0</v>
      </c>
      <c r="H154" s="39"/>
    </row>
    <row r="155" spans="2:8" ht="11.25" customHeight="1" x14ac:dyDescent="0.2">
      <c r="B155" s="86" t="s">
        <v>254</v>
      </c>
      <c r="C155" s="41" t="s">
        <v>259</v>
      </c>
      <c r="D155" s="42" t="s">
        <v>253</v>
      </c>
      <c r="E155" s="94"/>
      <c r="F155" s="94"/>
      <c r="G155" s="50">
        <f>E155+F155</f>
        <v>0</v>
      </c>
      <c r="H155" s="39"/>
    </row>
    <row r="156" spans="2:8" ht="12.75" customHeight="1" x14ac:dyDescent="0.2">
      <c r="B156" s="40" t="s">
        <v>260</v>
      </c>
      <c r="C156" s="41" t="s">
        <v>261</v>
      </c>
      <c r="D156" s="42" t="s">
        <v>253</v>
      </c>
      <c r="E156" s="94">
        <v>-2755.5</v>
      </c>
      <c r="F156" s="94"/>
      <c r="G156" s="50">
        <f>E156+F156</f>
        <v>-2755.5</v>
      </c>
      <c r="H156" s="39"/>
    </row>
    <row r="157" spans="2:8" ht="24.2" customHeight="1" x14ac:dyDescent="0.2">
      <c r="B157" s="110" t="s">
        <v>262</v>
      </c>
      <c r="C157" s="41" t="s">
        <v>263</v>
      </c>
      <c r="D157" s="42"/>
      <c r="E157" s="102">
        <f>E158-E183</f>
        <v>-4296634.4000000544</v>
      </c>
      <c r="F157" s="102">
        <f>F158-F183</f>
        <v>0</v>
      </c>
      <c r="G157" s="103">
        <f>G158-G183</f>
        <v>-4296634.4000000544</v>
      </c>
      <c r="H157" s="39"/>
    </row>
    <row r="158" spans="2:8" ht="22.5" customHeight="1" x14ac:dyDescent="0.2">
      <c r="B158" s="101" t="s">
        <v>264</v>
      </c>
      <c r="C158" s="41" t="s">
        <v>265</v>
      </c>
      <c r="D158" s="42"/>
      <c r="E158" s="102">
        <f>E159+E162+E165+E174+E177+E180</f>
        <v>-4207215.3500000257</v>
      </c>
      <c r="F158" s="102">
        <f>F159+F162+F165+F174+F177+F180</f>
        <v>587229.51000000071</v>
      </c>
      <c r="G158" s="103">
        <f>G159+G162+G165+G174+G177+G180</f>
        <v>-3619985.8400000352</v>
      </c>
      <c r="H158" s="39"/>
    </row>
    <row r="159" spans="2:8" ht="12.75" customHeight="1" x14ac:dyDescent="0.2">
      <c r="B159" s="40" t="s">
        <v>266</v>
      </c>
      <c r="C159" s="41" t="s">
        <v>267</v>
      </c>
      <c r="D159" s="42"/>
      <c r="E159" s="53">
        <f>E160-E161</f>
        <v>17276022.120000005</v>
      </c>
      <c r="F159" s="53">
        <f>F160-F161</f>
        <v>587229.51000000071</v>
      </c>
      <c r="G159" s="54">
        <f>G160-G161</f>
        <v>17863251.629999995</v>
      </c>
      <c r="H159" s="39"/>
    </row>
    <row r="160" spans="2:8" ht="22.5" customHeight="1" x14ac:dyDescent="0.2">
      <c r="B160" s="86" t="s">
        <v>268</v>
      </c>
      <c r="C160" s="41" t="s">
        <v>269</v>
      </c>
      <c r="D160" s="42" t="s">
        <v>270</v>
      </c>
      <c r="E160" s="94">
        <v>482592886.48000002</v>
      </c>
      <c r="F160" s="94">
        <v>8376178.4400000004</v>
      </c>
      <c r="G160" s="50">
        <f>E160+F160</f>
        <v>490969064.92000002</v>
      </c>
      <c r="H160" s="39"/>
    </row>
    <row r="161" spans="2:10" ht="11.25" customHeight="1" x14ac:dyDescent="0.2">
      <c r="B161" s="86" t="s">
        <v>271</v>
      </c>
      <c r="C161" s="41" t="s">
        <v>272</v>
      </c>
      <c r="D161" s="42" t="s">
        <v>273</v>
      </c>
      <c r="E161" s="94">
        <v>465316864.36000001</v>
      </c>
      <c r="F161" s="94">
        <v>7788948.9299999997</v>
      </c>
      <c r="G161" s="50">
        <f>E161+F161</f>
        <v>473105813.29000002</v>
      </c>
      <c r="H161" s="39"/>
    </row>
    <row r="162" spans="2:10" ht="12.75" customHeight="1" x14ac:dyDescent="0.2">
      <c r="B162" s="40" t="s">
        <v>274</v>
      </c>
      <c r="C162" s="41" t="s">
        <v>233</v>
      </c>
      <c r="D162" s="42"/>
      <c r="E162" s="53">
        <f>E163-E164</f>
        <v>0</v>
      </c>
      <c r="F162" s="53">
        <f>F163-F164</f>
        <v>0</v>
      </c>
      <c r="G162" s="54">
        <f>G163-G164</f>
        <v>0</v>
      </c>
      <c r="H162" s="39"/>
    </row>
    <row r="163" spans="2:10" ht="33.75" customHeight="1" x14ac:dyDescent="0.2">
      <c r="B163" s="86" t="s">
        <v>275</v>
      </c>
      <c r="C163" s="41" t="s">
        <v>276</v>
      </c>
      <c r="D163" s="42" t="s">
        <v>277</v>
      </c>
      <c r="E163" s="94"/>
      <c r="F163" s="94"/>
      <c r="G163" s="50">
        <f>E163+F163</f>
        <v>0</v>
      </c>
      <c r="H163" s="39"/>
    </row>
    <row r="164" spans="2:10" ht="22.5" customHeight="1" x14ac:dyDescent="0.2">
      <c r="B164" s="86" t="s">
        <v>278</v>
      </c>
      <c r="C164" s="41" t="s">
        <v>279</v>
      </c>
      <c r="D164" s="42" t="s">
        <v>280</v>
      </c>
      <c r="E164" s="94"/>
      <c r="F164" s="94"/>
      <c r="G164" s="50">
        <f>E164+F164</f>
        <v>0</v>
      </c>
      <c r="H164" s="39"/>
    </row>
    <row r="165" spans="2:10" ht="12.75" customHeight="1" x14ac:dyDescent="0.2">
      <c r="B165" s="40" t="s">
        <v>281</v>
      </c>
      <c r="C165" s="41" t="s">
        <v>282</v>
      </c>
      <c r="D165" s="42"/>
      <c r="E165" s="53">
        <f>E166-E167</f>
        <v>-14069102.439999999</v>
      </c>
      <c r="F165" s="53">
        <f>F166-F167</f>
        <v>0</v>
      </c>
      <c r="G165" s="54">
        <f>G166-G167</f>
        <v>-14069102.439999999</v>
      </c>
      <c r="H165" s="39"/>
    </row>
    <row r="166" spans="2:10" ht="24" customHeight="1" x14ac:dyDescent="0.2">
      <c r="B166" s="86" t="s">
        <v>283</v>
      </c>
      <c r="C166" s="41" t="s">
        <v>284</v>
      </c>
      <c r="D166" s="42" t="s">
        <v>285</v>
      </c>
      <c r="E166" s="94"/>
      <c r="F166" s="94"/>
      <c r="G166" s="50">
        <f>E166+F166</f>
        <v>0</v>
      </c>
      <c r="H166" s="39"/>
    </row>
    <row r="167" spans="2:10" ht="23.25" customHeight="1" x14ac:dyDescent="0.2">
      <c r="B167" s="86" t="s">
        <v>286</v>
      </c>
      <c r="C167" s="111" t="s">
        <v>287</v>
      </c>
      <c r="D167" s="112" t="s">
        <v>288</v>
      </c>
      <c r="E167" s="106">
        <v>14069102.439999999</v>
      </c>
      <c r="F167" s="106"/>
      <c r="G167" s="60">
        <f>E167+F167</f>
        <v>14069102.439999999</v>
      </c>
      <c r="H167" s="39"/>
      <c r="J167" s="16"/>
    </row>
    <row r="168" spans="2:10" ht="11.25" customHeight="1" x14ac:dyDescent="0.2">
      <c r="B168" s="90"/>
      <c r="C168" s="91"/>
      <c r="D168" s="91"/>
      <c r="E168" s="91"/>
      <c r="F168" s="91"/>
      <c r="G168" s="91"/>
      <c r="J168" s="16"/>
    </row>
    <row r="169" spans="2:10" ht="12.75" customHeight="1" x14ac:dyDescent="0.2">
      <c r="B169" s="107"/>
      <c r="C169" s="65"/>
      <c r="D169" s="65"/>
      <c r="E169" s="11"/>
      <c r="F169" s="151" t="s">
        <v>289</v>
      </c>
      <c r="G169" s="151"/>
      <c r="J169" s="16"/>
    </row>
    <row r="170" spans="2:10" ht="11.25" customHeight="1" x14ac:dyDescent="0.2">
      <c r="B170" s="132" t="s">
        <v>44</v>
      </c>
      <c r="C170" s="141" t="s">
        <v>45</v>
      </c>
      <c r="D170" s="141" t="s">
        <v>46</v>
      </c>
      <c r="E170" s="141" t="s">
        <v>47</v>
      </c>
      <c r="F170" s="152" t="s">
        <v>48</v>
      </c>
      <c r="G170" s="158" t="s">
        <v>49</v>
      </c>
      <c r="J170" s="16"/>
    </row>
    <row r="171" spans="2:10" ht="11.25" customHeight="1" x14ac:dyDescent="0.2">
      <c r="B171" s="133"/>
      <c r="C171" s="142"/>
      <c r="D171" s="142"/>
      <c r="E171" s="142"/>
      <c r="F171" s="153"/>
      <c r="G171" s="159"/>
      <c r="J171" s="16"/>
    </row>
    <row r="172" spans="2:10" ht="11.25" customHeight="1" x14ac:dyDescent="0.2">
      <c r="B172" s="134"/>
      <c r="C172" s="143"/>
      <c r="D172" s="143"/>
      <c r="E172" s="143"/>
      <c r="F172" s="154"/>
      <c r="G172" s="160"/>
      <c r="J172" s="16"/>
    </row>
    <row r="173" spans="2:10" ht="12" customHeight="1" x14ac:dyDescent="0.2">
      <c r="B173" s="66">
        <v>1</v>
      </c>
      <c r="C173" s="31">
        <v>2</v>
      </c>
      <c r="D173" s="31">
        <v>3</v>
      </c>
      <c r="E173" s="31">
        <v>4</v>
      </c>
      <c r="F173" s="32" t="s">
        <v>2</v>
      </c>
      <c r="G173" s="33" t="s">
        <v>52</v>
      </c>
      <c r="J173" s="16"/>
    </row>
    <row r="174" spans="2:10" ht="12.75" customHeight="1" x14ac:dyDescent="0.2">
      <c r="B174" s="40" t="s">
        <v>290</v>
      </c>
      <c r="C174" s="35" t="s">
        <v>291</v>
      </c>
      <c r="D174" s="36"/>
      <c r="E174" s="67">
        <f>E175-E176</f>
        <v>0</v>
      </c>
      <c r="F174" s="67">
        <f>F175-F176</f>
        <v>0</v>
      </c>
      <c r="G174" s="68">
        <f>G175-G176</f>
        <v>0</v>
      </c>
      <c r="H174" s="39"/>
    </row>
    <row r="175" spans="2:10" ht="33.75" customHeight="1" x14ac:dyDescent="0.2">
      <c r="B175" s="86" t="s">
        <v>292</v>
      </c>
      <c r="C175" s="41" t="s">
        <v>293</v>
      </c>
      <c r="D175" s="42" t="s">
        <v>294</v>
      </c>
      <c r="E175" s="94"/>
      <c r="F175" s="94"/>
      <c r="G175" s="50">
        <f>E175+F175</f>
        <v>0</v>
      </c>
      <c r="H175" s="39"/>
    </row>
    <row r="176" spans="2:10" ht="22.5" customHeight="1" x14ac:dyDescent="0.2">
      <c r="B176" s="86" t="s">
        <v>295</v>
      </c>
      <c r="C176" s="41" t="s">
        <v>296</v>
      </c>
      <c r="D176" s="42" t="s">
        <v>297</v>
      </c>
      <c r="E176" s="94"/>
      <c r="F176" s="94"/>
      <c r="G176" s="50">
        <f>E176+F176</f>
        <v>0</v>
      </c>
      <c r="H176" s="39"/>
    </row>
    <row r="177" spans="2:8" ht="12.75" customHeight="1" x14ac:dyDescent="0.2">
      <c r="B177" s="40" t="s">
        <v>298</v>
      </c>
      <c r="C177" s="41" t="s">
        <v>299</v>
      </c>
      <c r="D177" s="42"/>
      <c r="E177" s="53">
        <f>E178-E179</f>
        <v>0</v>
      </c>
      <c r="F177" s="53">
        <f>F178-F179</f>
        <v>0</v>
      </c>
      <c r="G177" s="54">
        <f>G178-G179</f>
        <v>0</v>
      </c>
      <c r="H177" s="39"/>
    </row>
    <row r="178" spans="2:8" ht="22.5" customHeight="1" x14ac:dyDescent="0.2">
      <c r="B178" s="86" t="s">
        <v>300</v>
      </c>
      <c r="C178" s="41" t="s">
        <v>301</v>
      </c>
      <c r="D178" s="42" t="s">
        <v>302</v>
      </c>
      <c r="E178" s="94"/>
      <c r="F178" s="94"/>
      <c r="G178" s="50">
        <f>E178+F178</f>
        <v>0</v>
      </c>
      <c r="H178" s="39"/>
    </row>
    <row r="179" spans="2:8" ht="11.25" customHeight="1" x14ac:dyDescent="0.2">
      <c r="B179" s="86" t="s">
        <v>303</v>
      </c>
      <c r="C179" s="41" t="s">
        <v>304</v>
      </c>
      <c r="D179" s="42" t="s">
        <v>305</v>
      </c>
      <c r="E179" s="94"/>
      <c r="F179" s="94"/>
      <c r="G179" s="50">
        <f>E179+F179</f>
        <v>0</v>
      </c>
      <c r="H179" s="39"/>
    </row>
    <row r="180" spans="2:8" ht="12.75" customHeight="1" x14ac:dyDescent="0.2">
      <c r="B180" s="40" t="s">
        <v>306</v>
      </c>
      <c r="C180" s="41" t="s">
        <v>307</v>
      </c>
      <c r="D180" s="42"/>
      <c r="E180" s="53">
        <f>E181-E182</f>
        <v>-7414135.030000031</v>
      </c>
      <c r="F180" s="53">
        <f>F181-F182</f>
        <v>0</v>
      </c>
      <c r="G180" s="54">
        <f>G181-G182</f>
        <v>-7414135.030000031</v>
      </c>
      <c r="H180" s="39"/>
    </row>
    <row r="181" spans="2:8" ht="22.5" customHeight="1" x14ac:dyDescent="0.2">
      <c r="B181" s="86" t="s">
        <v>308</v>
      </c>
      <c r="C181" s="41" t="s">
        <v>309</v>
      </c>
      <c r="D181" s="42" t="s">
        <v>310</v>
      </c>
      <c r="E181" s="94">
        <v>459312993.44</v>
      </c>
      <c r="F181" s="94"/>
      <c r="G181" s="50">
        <f>E181+F181</f>
        <v>459312993.44</v>
      </c>
      <c r="H181" s="39"/>
    </row>
    <row r="182" spans="2:8" ht="12" customHeight="1" x14ac:dyDescent="0.2">
      <c r="B182" s="86" t="s">
        <v>311</v>
      </c>
      <c r="C182" s="41" t="s">
        <v>312</v>
      </c>
      <c r="D182" s="42" t="s">
        <v>313</v>
      </c>
      <c r="E182" s="94">
        <v>466727128.47000003</v>
      </c>
      <c r="F182" s="94"/>
      <c r="G182" s="50">
        <f>E182+F182</f>
        <v>466727128.47000003</v>
      </c>
      <c r="H182" s="39"/>
    </row>
    <row r="183" spans="2:8" ht="31.7" customHeight="1" x14ac:dyDescent="0.2">
      <c r="B183" s="113" t="s">
        <v>314</v>
      </c>
      <c r="C183" s="41" t="s">
        <v>270</v>
      </c>
      <c r="D183" s="42"/>
      <c r="E183" s="102">
        <f>E184+E187+E190+E199+E200</f>
        <v>89419.050000028597</v>
      </c>
      <c r="F183" s="102">
        <f>F184+F187+F190+F199+F200</f>
        <v>587229.51000000071</v>
      </c>
      <c r="G183" s="103">
        <f>G184+G187+G190+G199+G200</f>
        <v>676648.56000001903</v>
      </c>
      <c r="H183" s="39"/>
    </row>
    <row r="184" spans="2:8" ht="24.2" customHeight="1" x14ac:dyDescent="0.2">
      <c r="B184" s="40" t="s">
        <v>315</v>
      </c>
      <c r="C184" s="41" t="s">
        <v>277</v>
      </c>
      <c r="D184" s="42"/>
      <c r="E184" s="53">
        <f>E185-E186</f>
        <v>0</v>
      </c>
      <c r="F184" s="53">
        <f>F185-F186</f>
        <v>0</v>
      </c>
      <c r="G184" s="54">
        <f>G185-G186</f>
        <v>0</v>
      </c>
      <c r="H184" s="39"/>
    </row>
    <row r="185" spans="2:8" ht="33.75" customHeight="1" x14ac:dyDescent="0.2">
      <c r="B185" s="86" t="s">
        <v>316</v>
      </c>
      <c r="C185" s="41" t="s">
        <v>317</v>
      </c>
      <c r="D185" s="42" t="s">
        <v>318</v>
      </c>
      <c r="E185" s="94">
        <v>17066047.539999999</v>
      </c>
      <c r="F185" s="94"/>
      <c r="G185" s="50">
        <f>E185+F185</f>
        <v>17066047.539999999</v>
      </c>
      <c r="H185" s="114"/>
    </row>
    <row r="186" spans="2:8" ht="22.5" customHeight="1" x14ac:dyDescent="0.2">
      <c r="B186" s="86" t="s">
        <v>319</v>
      </c>
      <c r="C186" s="41" t="s">
        <v>320</v>
      </c>
      <c r="D186" s="42" t="s">
        <v>321</v>
      </c>
      <c r="E186" s="94">
        <v>17066047.539999999</v>
      </c>
      <c r="F186" s="94"/>
      <c r="G186" s="50">
        <f>E186+F186</f>
        <v>17066047.539999999</v>
      </c>
      <c r="H186" s="39"/>
    </row>
    <row r="187" spans="2:8" ht="24.2" customHeight="1" x14ac:dyDescent="0.2">
      <c r="B187" s="40" t="s">
        <v>322</v>
      </c>
      <c r="C187" s="41" t="s">
        <v>285</v>
      </c>
      <c r="D187" s="42"/>
      <c r="E187" s="53">
        <f>E188-E189</f>
        <v>0</v>
      </c>
      <c r="F187" s="53">
        <f>F188-F189</f>
        <v>0</v>
      </c>
      <c r="G187" s="54">
        <f>G188-G189</f>
        <v>0</v>
      </c>
      <c r="H187" s="39"/>
    </row>
    <row r="188" spans="2:8" ht="33.75" customHeight="1" x14ac:dyDescent="0.2">
      <c r="B188" s="86" t="s">
        <v>323</v>
      </c>
      <c r="C188" s="41" t="s">
        <v>324</v>
      </c>
      <c r="D188" s="42" t="s">
        <v>325</v>
      </c>
      <c r="E188" s="94"/>
      <c r="F188" s="94"/>
      <c r="G188" s="50">
        <f>E188+F188</f>
        <v>0</v>
      </c>
      <c r="H188" s="114"/>
    </row>
    <row r="189" spans="2:8" ht="22.5" customHeight="1" x14ac:dyDescent="0.2">
      <c r="B189" s="86" t="s">
        <v>326</v>
      </c>
      <c r="C189" s="41" t="s">
        <v>327</v>
      </c>
      <c r="D189" s="42" t="s">
        <v>328</v>
      </c>
      <c r="E189" s="94"/>
      <c r="F189" s="94"/>
      <c r="G189" s="50">
        <f>E189+F189</f>
        <v>0</v>
      </c>
      <c r="H189" s="39"/>
    </row>
    <row r="190" spans="2:8" ht="22.5" customHeight="1" x14ac:dyDescent="0.2">
      <c r="B190" s="40" t="s">
        <v>329</v>
      </c>
      <c r="C190" s="41" t="s">
        <v>294</v>
      </c>
      <c r="D190" s="42"/>
      <c r="E190" s="53">
        <f>E191-E192</f>
        <v>255516.47000002861</v>
      </c>
      <c r="F190" s="53">
        <f>F191-F192</f>
        <v>587229.51000000071</v>
      </c>
      <c r="G190" s="54">
        <f>G191-G192</f>
        <v>842745.98000001907</v>
      </c>
      <c r="H190" s="39"/>
    </row>
    <row r="191" spans="2:8" ht="22.5" customHeight="1" x14ac:dyDescent="0.2">
      <c r="B191" s="86" t="s">
        <v>330</v>
      </c>
      <c r="C191" s="41" t="s">
        <v>331</v>
      </c>
      <c r="D191" s="42" t="s">
        <v>332</v>
      </c>
      <c r="E191" s="94">
        <v>503769863.79000002</v>
      </c>
      <c r="F191" s="94">
        <v>8376178.4400000004</v>
      </c>
      <c r="G191" s="50">
        <f>E191+F191</f>
        <v>512146042.23000002</v>
      </c>
      <c r="H191" s="114"/>
    </row>
    <row r="192" spans="2:8" ht="12" customHeight="1" x14ac:dyDescent="0.2">
      <c r="B192" s="86" t="s">
        <v>333</v>
      </c>
      <c r="C192" s="111" t="s">
        <v>334</v>
      </c>
      <c r="D192" s="112" t="s">
        <v>335</v>
      </c>
      <c r="E192" s="106">
        <v>503514347.31999999</v>
      </c>
      <c r="F192" s="106">
        <v>7788948.9299999997</v>
      </c>
      <c r="G192" s="60">
        <f>E192+F192</f>
        <v>511303296.25</v>
      </c>
      <c r="H192" s="114"/>
    </row>
    <row r="193" spans="2:9" ht="12" customHeight="1" x14ac:dyDescent="0.2">
      <c r="B193" s="90"/>
      <c r="C193" s="91"/>
      <c r="D193" s="91"/>
      <c r="E193" s="91"/>
      <c r="F193" s="91"/>
      <c r="G193" s="91"/>
      <c r="H193" s="16"/>
    </row>
    <row r="194" spans="2:9" ht="12" customHeight="1" x14ac:dyDescent="0.2">
      <c r="B194" s="107"/>
      <c r="C194" s="65"/>
      <c r="D194" s="65"/>
      <c r="E194" s="11"/>
      <c r="F194" s="151" t="s">
        <v>336</v>
      </c>
      <c r="G194" s="151"/>
      <c r="H194" s="16"/>
    </row>
    <row r="195" spans="2:9" ht="12" customHeight="1" x14ac:dyDescent="0.2">
      <c r="B195" s="132" t="s">
        <v>44</v>
      </c>
      <c r="C195" s="141" t="s">
        <v>45</v>
      </c>
      <c r="D195" s="141" t="s">
        <v>46</v>
      </c>
      <c r="E195" s="141" t="s">
        <v>47</v>
      </c>
      <c r="F195" s="152" t="s">
        <v>48</v>
      </c>
      <c r="G195" s="158" t="s">
        <v>49</v>
      </c>
      <c r="H195" s="16"/>
    </row>
    <row r="196" spans="2:9" ht="12" customHeight="1" x14ac:dyDescent="0.2">
      <c r="B196" s="133"/>
      <c r="C196" s="142"/>
      <c r="D196" s="142"/>
      <c r="E196" s="142"/>
      <c r="F196" s="153"/>
      <c r="G196" s="159"/>
      <c r="H196" s="16"/>
    </row>
    <row r="197" spans="2:9" ht="12" customHeight="1" x14ac:dyDescent="0.2">
      <c r="B197" s="134"/>
      <c r="C197" s="143"/>
      <c r="D197" s="143"/>
      <c r="E197" s="143"/>
      <c r="F197" s="154"/>
      <c r="G197" s="160"/>
      <c r="H197" s="16"/>
    </row>
    <row r="198" spans="2:9" ht="12" customHeight="1" x14ac:dyDescent="0.2">
      <c r="B198" s="30">
        <v>1</v>
      </c>
      <c r="C198" s="31">
        <v>2</v>
      </c>
      <c r="D198" s="31">
        <v>3</v>
      </c>
      <c r="E198" s="31">
        <v>4</v>
      </c>
      <c r="F198" s="32" t="s">
        <v>2</v>
      </c>
      <c r="G198" s="33" t="s">
        <v>52</v>
      </c>
      <c r="H198" s="16"/>
    </row>
    <row r="199" spans="2:9" ht="12.75" customHeight="1" x14ac:dyDescent="0.2">
      <c r="B199" s="93" t="s">
        <v>337</v>
      </c>
      <c r="C199" s="35" t="s">
        <v>302</v>
      </c>
      <c r="D199" s="36" t="s">
        <v>253</v>
      </c>
      <c r="E199" s="108">
        <v>-166097.42000000001</v>
      </c>
      <c r="F199" s="108"/>
      <c r="G199" s="115">
        <f>E199+F199</f>
        <v>-166097.42000000001</v>
      </c>
      <c r="H199" s="114"/>
    </row>
    <row r="200" spans="2:9" ht="12.75" customHeight="1" x14ac:dyDescent="0.2">
      <c r="B200" s="40" t="s">
        <v>338</v>
      </c>
      <c r="C200" s="111" t="s">
        <v>310</v>
      </c>
      <c r="D200" s="112" t="s">
        <v>253</v>
      </c>
      <c r="E200" s="106"/>
      <c r="F200" s="106"/>
      <c r="G200" s="60">
        <f>E200+F200</f>
        <v>0</v>
      </c>
      <c r="H200" s="114"/>
    </row>
    <row r="201" spans="2:9" ht="8.25" customHeight="1" x14ac:dyDescent="0.2">
      <c r="B201" s="116"/>
      <c r="C201" s="62"/>
      <c r="D201" s="62"/>
      <c r="E201" s="62"/>
      <c r="F201" s="62"/>
      <c r="G201" s="62"/>
    </row>
    <row r="202" spans="2:9" ht="11.25" customHeight="1" x14ac:dyDescent="0.2">
      <c r="B202" s="13"/>
      <c r="C202" s="117"/>
      <c r="D202" s="13"/>
      <c r="E202" s="118"/>
      <c r="F202" s="1"/>
      <c r="G202" s="1"/>
    </row>
    <row r="203" spans="2:9" ht="11.25" customHeight="1" x14ac:dyDescent="0.2">
      <c r="B203" s="13"/>
      <c r="C203" s="117"/>
      <c r="D203" s="13"/>
      <c r="E203" s="118"/>
      <c r="F203" s="119" t="s">
        <v>339</v>
      </c>
      <c r="G203" s="1"/>
    </row>
    <row r="204" spans="2:9" ht="11.25" customHeight="1" x14ac:dyDescent="0.2">
      <c r="B204" s="120" t="s">
        <v>340</v>
      </c>
      <c r="C204" s="145" t="s">
        <v>356</v>
      </c>
      <c r="D204" s="145"/>
      <c r="E204" s="145"/>
      <c r="F204" s="119" t="s">
        <v>341</v>
      </c>
      <c r="G204" s="65" t="s">
        <v>357</v>
      </c>
      <c r="H204" s="16"/>
      <c r="I204" s="16"/>
    </row>
    <row r="205" spans="2:9" ht="11.25" customHeight="1" x14ac:dyDescent="0.2">
      <c r="B205" s="121" t="s">
        <v>355</v>
      </c>
      <c r="C205" s="146" t="s">
        <v>342</v>
      </c>
      <c r="D205" s="146"/>
      <c r="E205" s="146"/>
      <c r="F205" s="117" t="s">
        <v>343</v>
      </c>
      <c r="G205" s="122" t="s">
        <v>342</v>
      </c>
      <c r="H205" s="123"/>
      <c r="I205" s="123"/>
    </row>
    <row r="206" spans="2:9" ht="15" customHeight="1" x14ac:dyDescent="0.2">
      <c r="B206" s="13"/>
      <c r="C206" s="13"/>
      <c r="D206" s="13"/>
      <c r="E206" s="13"/>
      <c r="F206" s="1"/>
      <c r="G206" s="1"/>
    </row>
    <row r="207" spans="2:9" ht="16.5" customHeight="1" x14ac:dyDescent="0.2">
      <c r="B207" s="124" t="s">
        <v>354</v>
      </c>
      <c r="C207" s="13"/>
      <c r="D207" s="13"/>
      <c r="E207" s="13"/>
      <c r="F207" s="1"/>
      <c r="G207" s="1"/>
    </row>
    <row r="208" spans="2:9" ht="16.5" customHeight="1" x14ac:dyDescent="0.2">
      <c r="B208" s="124"/>
      <c r="C208" s="13"/>
      <c r="D208" s="13"/>
      <c r="E208" s="13"/>
      <c r="F208" s="1"/>
      <c r="G208" s="1"/>
    </row>
    <row r="209" spans="2:8" ht="22.5" customHeight="1" x14ac:dyDescent="0.2">
      <c r="B209" s="135" t="s">
        <v>344</v>
      </c>
      <c r="C209" s="135"/>
      <c r="D209" s="135"/>
      <c r="E209" s="135"/>
      <c r="F209" s="155"/>
      <c r="G209" s="155"/>
    </row>
    <row r="210" spans="2:8" ht="21.95" customHeight="1" x14ac:dyDescent="0.2">
      <c r="C210" s="147"/>
      <c r="D210" s="147"/>
      <c r="E210" s="147"/>
      <c r="F210" s="156" t="s">
        <v>345</v>
      </c>
      <c r="G210" s="157"/>
    </row>
    <row r="211" spans="2:8" ht="15" customHeight="1" x14ac:dyDescent="0.2">
      <c r="B211" s="13"/>
      <c r="C211" s="13"/>
      <c r="D211" s="13"/>
      <c r="E211" s="13"/>
      <c r="F211" s="1"/>
      <c r="G211" s="1"/>
    </row>
    <row r="212" spans="2:8" ht="21.95" customHeight="1" x14ac:dyDescent="0.2">
      <c r="B212" s="136" t="s">
        <v>346</v>
      </c>
      <c r="C212" s="136"/>
      <c r="D212" s="136"/>
      <c r="E212" s="125"/>
      <c r="F212" s="126"/>
      <c r="G212" s="65"/>
    </row>
    <row r="213" spans="2:8" ht="22.5" customHeight="1" x14ac:dyDescent="0.2">
      <c r="B213" s="13"/>
      <c r="C213" s="13"/>
      <c r="D213" s="13"/>
      <c r="E213" s="127" t="s">
        <v>347</v>
      </c>
      <c r="F213" s="127" t="s">
        <v>348</v>
      </c>
      <c r="G213" s="127" t="s">
        <v>349</v>
      </c>
    </row>
    <row r="214" spans="2:8" ht="15" customHeight="1" x14ac:dyDescent="0.2">
      <c r="B214" s="13"/>
      <c r="C214" s="13"/>
      <c r="D214" s="13"/>
      <c r="E214" s="128"/>
      <c r="F214" s="128"/>
      <c r="G214" s="128"/>
    </row>
    <row r="215" spans="2:8" ht="32.25" customHeight="1" x14ac:dyDescent="0.2">
      <c r="B215" s="129" t="s">
        <v>350</v>
      </c>
      <c r="C215" s="148" t="s">
        <v>358</v>
      </c>
      <c r="D215" s="148"/>
      <c r="E215" s="130"/>
      <c r="F215" s="131" t="s">
        <v>359</v>
      </c>
      <c r="G215" s="131">
        <v>91248</v>
      </c>
    </row>
    <row r="216" spans="2:8" ht="22.5" customHeight="1" x14ac:dyDescent="0.2">
      <c r="B216" s="13"/>
      <c r="C216" s="149" t="s">
        <v>347</v>
      </c>
      <c r="D216" s="149"/>
      <c r="E216" s="127" t="s">
        <v>348</v>
      </c>
      <c r="F216" s="127" t="s">
        <v>351</v>
      </c>
      <c r="G216" s="127" t="s">
        <v>352</v>
      </c>
      <c r="H216" s="123"/>
    </row>
    <row r="217" spans="2:8" ht="15" customHeight="1" x14ac:dyDescent="0.2">
      <c r="B217" s="13"/>
      <c r="C217" s="13"/>
      <c r="D217" s="13"/>
      <c r="E217" s="128"/>
      <c r="F217" s="128"/>
      <c r="G217" s="128"/>
    </row>
    <row r="218" spans="2:8" ht="15" customHeight="1" x14ac:dyDescent="0.2">
      <c r="B218" s="124" t="s">
        <v>354</v>
      </c>
      <c r="C218" s="13"/>
      <c r="D218" s="13"/>
      <c r="E218" s="118"/>
      <c r="F218" s="1"/>
      <c r="G218" s="1"/>
    </row>
    <row r="219" spans="2:8" ht="12.75" x14ac:dyDescent="0.2"/>
    <row r="220" spans="2:8" ht="12.75" x14ac:dyDescent="0.2"/>
    <row r="221" spans="2:8" ht="12.75" x14ac:dyDescent="0.2"/>
    <row r="222" spans="2:8" ht="12.75" x14ac:dyDescent="0.2"/>
    <row r="223" spans="2:8" ht="12.75" x14ac:dyDescent="0.2"/>
    <row r="224" spans="2:8" ht="12.75" x14ac:dyDescent="0.2"/>
    <row r="225" ht="12.75" x14ac:dyDescent="0.2"/>
    <row r="226" ht="12.75" x14ac:dyDescent="0.2"/>
    <row r="227" ht="12.75" x14ac:dyDescent="0.2"/>
    <row r="228" ht="12.75" x14ac:dyDescent="0.2"/>
  </sheetData>
  <mergeCells count="55">
    <mergeCell ref="F43:G43"/>
    <mergeCell ref="F44:F46"/>
    <mergeCell ref="F97:G97"/>
    <mergeCell ref="F98:F100"/>
    <mergeCell ref="G137:G139"/>
    <mergeCell ref="G170:G172"/>
    <mergeCell ref="G195:G197"/>
    <mergeCell ref="G44:G46"/>
    <mergeCell ref="G98:G100"/>
    <mergeCell ref="F194:G194"/>
    <mergeCell ref="F195:F197"/>
    <mergeCell ref="F209:G209"/>
    <mergeCell ref="F210:G210"/>
    <mergeCell ref="F136:G136"/>
    <mergeCell ref="F137:F139"/>
    <mergeCell ref="F16:F18"/>
    <mergeCell ref="F169:G169"/>
    <mergeCell ref="F170:F172"/>
    <mergeCell ref="G16:G18"/>
    <mergeCell ref="C44:C46"/>
    <mergeCell ref="C98:C100"/>
    <mergeCell ref="D137:D139"/>
    <mergeCell ref="D170:D172"/>
    <mergeCell ref="D195:D197"/>
    <mergeCell ref="D44:D46"/>
    <mergeCell ref="D98:D100"/>
    <mergeCell ref="E137:E139"/>
    <mergeCell ref="E170:E172"/>
    <mergeCell ref="E195:E197"/>
    <mergeCell ref="E44:E46"/>
    <mergeCell ref="E98:E100"/>
    <mergeCell ref="C215:D215"/>
    <mergeCell ref="C216:D216"/>
    <mergeCell ref="B212:D212"/>
    <mergeCell ref="B4:G4"/>
    <mergeCell ref="B44:B46"/>
    <mergeCell ref="B98:B100"/>
    <mergeCell ref="C11:E11"/>
    <mergeCell ref="C12:E12"/>
    <mergeCell ref="C137:C139"/>
    <mergeCell ref="C14:D14"/>
    <mergeCell ref="C16:C18"/>
    <mergeCell ref="C170:C172"/>
    <mergeCell ref="C195:C197"/>
    <mergeCell ref="C204:E204"/>
    <mergeCell ref="C205:E205"/>
    <mergeCell ref="C210:E210"/>
    <mergeCell ref="C7:E7"/>
    <mergeCell ref="D16:D18"/>
    <mergeCell ref="B137:B139"/>
    <mergeCell ref="B16:B18"/>
    <mergeCell ref="B170:B172"/>
    <mergeCell ref="B195:B197"/>
    <mergeCell ref="B209:E209"/>
    <mergeCell ref="E16:E18"/>
  </mergeCells>
  <pageMargins left="0.39370078740157483" right="0" top="0" bottom="0.39370078740157483" header="0" footer="0"/>
  <pageSetup paperSize="9" scale="80" orientation="landscape" blackAndWhite="1" r:id="rId1"/>
  <headerFooter alignWithMargins="0"/>
  <rowBreaks count="5" manualBreakCount="5">
    <brk id="41" max="16383" man="1"/>
    <brk id="95" max="16383" man="1"/>
    <brk id="134" max="16383" man="1"/>
    <brk id="167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Наталья Дедук</cp:lastModifiedBy>
  <cp:lastPrinted>2025-03-18T12:38:04Z</cp:lastPrinted>
  <dcterms:created xsi:type="dcterms:W3CDTF">2025-03-18T12:34:08Z</dcterms:created>
  <dcterms:modified xsi:type="dcterms:W3CDTF">2025-03-18T12:38:11Z</dcterms:modified>
</cp:coreProperties>
</file>